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570" windowHeight="1177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PRIHODA'!$4:$4</definedName>
    <definedName name="_xlnm.Print_Titles" localSheetId="2">'PLAN RASHODA I IZDATAKA'!$4:$5</definedName>
    <definedName name="_xlnm.Print_Area" localSheetId="1">'PLAN PRIHODA'!$A$1:$H$66</definedName>
  </definedNames>
  <calcPr fullCalcOnLoad="1"/>
</workbook>
</file>

<file path=xl/sharedStrings.xml><?xml version="1.0" encoding="utf-8"?>
<sst xmlns="http://schemas.openxmlformats.org/spreadsheetml/2006/main" count="431" uniqueCount="152">
  <si>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</si>
  <si>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</si>
  <si>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</si>
  <si>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</si>
  <si>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</si>
  <si>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</si>
  <si>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</si>
  <si>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</si>
  <si>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</si>
  <si>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</si>
  <si>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</si>
  <si>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</si>
  <si>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</si>
  <si>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</si>
  <si>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</si>
  <si>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</si>
  <si>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</si>
  <si>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</si>
  <si>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</si>
  <si>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</si>
  <si>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</si>
  <si>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</si>
  <si>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</si>
  <si>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</si>
  <si>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</si>
  <si>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</si>
  <si>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</si>
  <si>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</si>
  <si>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</si>
  <si>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</si>
  <si>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</si>
  <si>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</si>
  <si>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</si>
  <si>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</si>
  <si>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</si>
  <si>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</si>
  <si>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</si>
  <si>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</si>
  <si>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</si>
  <si>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</si>
  <si>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</si>
  <si>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</si>
  <si>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 xml:space="preserve"> </t>
  </si>
  <si>
    <t>Ukupno prihodi i primici za 2019.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</si>
  <si>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</si>
  <si>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</si>
  <si>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</si>
  <si>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</si>
  <si>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</si>
  <si>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Izvor financiranja</t>
  </si>
  <si>
    <t>REDOVNA DJELATNOST - MINIMALNI STANDARDI</t>
  </si>
  <si>
    <t>A220101</t>
  </si>
  <si>
    <t>MATERIJALNI RASHODI PO KRITERIJIMA</t>
  </si>
  <si>
    <t>ISTARSKA ŽUPANIJA</t>
  </si>
  <si>
    <t>Ostali nespomenuti rashodi posl.</t>
  </si>
  <si>
    <t>A220102</t>
  </si>
  <si>
    <t>MATER. RASHODI PO STVARNOM TROŠKU</t>
  </si>
  <si>
    <t>Ostali rashodi</t>
  </si>
  <si>
    <t>Kazne, penali i naknade štete</t>
  </si>
  <si>
    <t>Rashodi za nabavku nefinan.imovine</t>
  </si>
  <si>
    <t>Postrijenja i oprema</t>
  </si>
  <si>
    <t>A220103</t>
  </si>
  <si>
    <t>MATERIJALNI RASHODI - DRUGI IZVORI</t>
  </si>
  <si>
    <t>Naknade troš.osobama izvan rad.odnosa</t>
  </si>
  <si>
    <t>A230102</t>
  </si>
  <si>
    <t>ŽUPANIJSKA NATJECANJA</t>
  </si>
  <si>
    <t xml:space="preserve">Naknade troškova osobama izvan rad.odnosa </t>
  </si>
  <si>
    <t>U K U P N O - 230102</t>
  </si>
  <si>
    <t>A230168</t>
  </si>
  <si>
    <t>Uredska oprema i namještaj</t>
  </si>
  <si>
    <t>A230184</t>
  </si>
  <si>
    <t>ZAVIČAJNA NASTAVA</t>
  </si>
  <si>
    <t>Đorđe Vrcelj, dipl.ing.</t>
  </si>
  <si>
    <t>92 Rezultat poslovanja</t>
  </si>
  <si>
    <t>Oznaka rač.iz                                      računskog plana</t>
  </si>
  <si>
    <t>2021.</t>
  </si>
  <si>
    <t>Ukupno prihodi i primici za 2021.</t>
  </si>
  <si>
    <t xml:space="preserve">                  </t>
  </si>
  <si>
    <t>REPUBLIKA HRVATSKA</t>
  </si>
  <si>
    <t>ŽUPANIJA ISTARSKA</t>
  </si>
  <si>
    <t>INDUSTRIJSKO - OBRTNIČKA ŠKOLA PULA</t>
  </si>
  <si>
    <t>Rizzijeva 40, 52100 Pula</t>
  </si>
  <si>
    <t>OIB: 21765234516; MB:0129364</t>
  </si>
  <si>
    <t>Tel: 052/216-121; Faks: 052/216-124</t>
  </si>
  <si>
    <t>E-mail:ios.pula@skole.hr</t>
  </si>
  <si>
    <r>
      <t xml:space="preserve">Opći prihodi i primici
</t>
    </r>
    <r>
      <rPr>
        <b/>
        <sz val="10"/>
        <color indexed="8"/>
        <rFont val="Arial Narrow"/>
        <family val="2"/>
      </rPr>
      <t>- 1 -</t>
    </r>
  </si>
  <si>
    <r>
      <t xml:space="preserve">Vlastiti prihodi
</t>
    </r>
    <r>
      <rPr>
        <b/>
        <sz val="10"/>
        <color indexed="8"/>
        <rFont val="Arial Narrow"/>
        <family val="2"/>
      </rPr>
      <t>- 3 -</t>
    </r>
  </si>
  <si>
    <r>
      <t xml:space="preserve">Prihodi za posebne namjene
</t>
    </r>
    <r>
      <rPr>
        <b/>
        <sz val="10"/>
        <color indexed="8"/>
        <rFont val="Arial Narrow"/>
        <family val="2"/>
      </rPr>
      <t>- 4 -</t>
    </r>
  </si>
  <si>
    <r>
      <t xml:space="preserve">Pomoći
</t>
    </r>
    <r>
      <rPr>
        <b/>
        <sz val="10"/>
        <color indexed="8"/>
        <rFont val="Arial Narrow"/>
        <family val="2"/>
      </rPr>
      <t>- 5 -</t>
    </r>
  </si>
  <si>
    <r>
      <t xml:space="preserve">Donacije
</t>
    </r>
    <r>
      <rPr>
        <b/>
        <sz val="10"/>
        <color indexed="8"/>
        <rFont val="Arial Narrow"/>
        <family val="2"/>
      </rPr>
      <t>- 6 -</t>
    </r>
  </si>
  <si>
    <t>Prihodi od nefinancijske imovine i nadoknade šteta s osnova osiguranja
- 7 -</t>
  </si>
  <si>
    <r>
      <t xml:space="preserve">Namjenski primici od zaduživanja
</t>
    </r>
    <r>
      <rPr>
        <b/>
        <sz val="10"/>
        <color indexed="8"/>
        <rFont val="Arial Narrow"/>
        <family val="2"/>
      </rPr>
      <t>- 8 -</t>
    </r>
  </si>
  <si>
    <t>Predsjednik Školskog odbora:</t>
  </si>
  <si>
    <t>Decentralizirana sredstva za SŠ</t>
  </si>
  <si>
    <t>Vlastiti prihodi SŠ</t>
  </si>
  <si>
    <t>Prihodi za posebne namjene za SŠ</t>
  </si>
  <si>
    <t>091</t>
  </si>
  <si>
    <t>A220104</t>
  </si>
  <si>
    <t>PLAĆE I DR.RASHODI ZA ZAPOSLENE SŠ</t>
  </si>
  <si>
    <t>MZO za proračunske korisnike</t>
  </si>
  <si>
    <t>A230162</t>
  </si>
  <si>
    <t>NAKNADA ZA ŽSV</t>
  </si>
  <si>
    <t>AZZO za proračunske korisnike</t>
  </si>
  <si>
    <t>Nenamjenski prihodi i primici</t>
  </si>
  <si>
    <t>17249 INDUSTRIJSKO-OBRTNIČKA ŠKOLA PULA</t>
  </si>
  <si>
    <t>Prihodi od nef.i nadoknade šteta s osnova osig.
- 7 -</t>
  </si>
  <si>
    <t>Opći prihodi i primici
- 1 -</t>
  </si>
  <si>
    <t>Vlastiti prihodi
- 3 -</t>
  </si>
  <si>
    <t>Prihodi za posebne namjene
- 4 -</t>
  </si>
  <si>
    <t>Pomoći
- 5 -</t>
  </si>
  <si>
    <t>Donacije
- 6 -</t>
  </si>
  <si>
    <t>Namjenski primici od zaduživanja
- 8 -</t>
  </si>
  <si>
    <t>2022.</t>
  </si>
  <si>
    <r>
      <t>63</t>
    </r>
    <r>
      <rPr>
        <sz val="10"/>
        <rFont val="Arial Narrow"/>
        <family val="2"/>
      </rPr>
      <t xml:space="preserve">  Pomoći iz inozemstva i od subjekata unutar općeg proračuna</t>
    </r>
  </si>
  <si>
    <r>
      <t>632</t>
    </r>
    <r>
      <rPr>
        <sz val="10"/>
        <rFont val="Arial Narrow"/>
        <family val="2"/>
      </rPr>
      <t xml:space="preserve">  Pomoći od međunarodnih org.
te institucija i tijela EU</t>
    </r>
  </si>
  <si>
    <r>
      <t>634</t>
    </r>
    <r>
      <rPr>
        <sz val="10"/>
        <rFont val="Arial Narrow"/>
        <family val="2"/>
      </rPr>
      <t xml:space="preserve">  Pomoći od izvanproračunskih korisnika</t>
    </r>
  </si>
  <si>
    <r>
      <t>636</t>
    </r>
    <r>
      <rPr>
        <sz val="10"/>
        <rFont val="Arial Narrow"/>
        <family val="2"/>
      </rPr>
      <t xml:space="preserve">  Pomoći proračunskim korisnicima iz proračuna koji im nije nadležan</t>
    </r>
  </si>
  <si>
    <r>
      <t>65</t>
    </r>
    <r>
      <rPr>
        <sz val="10"/>
        <rFont val="Arial Narrow"/>
        <family val="2"/>
      </rPr>
      <t xml:space="preserve">  Prihodi od upravnih i admin.pristojbi, pristojbi po posebnim propisima i naknada</t>
    </r>
  </si>
  <si>
    <r>
      <t>652</t>
    </r>
    <r>
      <rPr>
        <sz val="10"/>
        <rFont val="Arial Narrow"/>
        <family val="2"/>
      </rPr>
      <t xml:space="preserve">   Prihodi po posebnim propisima</t>
    </r>
  </si>
  <si>
    <r>
      <t>66</t>
    </r>
    <r>
      <rPr>
        <sz val="10"/>
        <rFont val="Arial Narrow"/>
        <family val="2"/>
      </rPr>
      <t xml:space="preserve">  Prihodi od prodaje proizvoda i
roba te pruženih usluga i prihodi od donacija</t>
    </r>
  </si>
  <si>
    <r>
      <t>661</t>
    </r>
    <r>
      <rPr>
        <sz val="10"/>
        <rFont val="Arial Narrow"/>
        <family val="2"/>
      </rPr>
      <t xml:space="preserve">  Prihodi od prodaje proizvoda i
roba te pruženih usluga</t>
    </r>
  </si>
  <si>
    <r>
      <t>663</t>
    </r>
    <r>
      <rPr>
        <sz val="10"/>
        <rFont val="Arial Narrow"/>
        <family val="2"/>
      </rPr>
      <t xml:space="preserve"> Donacije od pravnih i fizičkih osoba izvan općeg proračuna</t>
    </r>
  </si>
  <si>
    <r>
      <t>663</t>
    </r>
    <r>
      <rPr>
        <sz val="10"/>
        <rFont val="Arial Narrow"/>
        <family val="2"/>
      </rPr>
      <t xml:space="preserve">  Donacije od pravnih i fizičkih
osoba izvan opće države</t>
    </r>
  </si>
  <si>
    <r>
      <t xml:space="preserve">67  </t>
    </r>
    <r>
      <rPr>
        <sz val="10"/>
        <rFont val="Arial Narrow"/>
        <family val="2"/>
      </rPr>
      <t>Prihodi iz nadležnog proračuna i od HZZO temeljem ugovornih obveza</t>
    </r>
  </si>
  <si>
    <r>
      <t>671</t>
    </r>
    <r>
      <rPr>
        <sz val="10"/>
        <rFont val="Arial Narrow"/>
        <family val="2"/>
      </rPr>
      <t xml:space="preserve">  Prihodi iz nadležnog proračuna za financiranje redovne djel.prorač.korisnika</t>
    </r>
  </si>
  <si>
    <r>
      <t>72</t>
    </r>
    <r>
      <rPr>
        <sz val="10"/>
        <rFont val="Arial Narrow"/>
        <family val="2"/>
      </rPr>
      <t xml:space="preserve">  Prihodi od prodaje proizvedene dugotrajne imovine</t>
    </r>
  </si>
  <si>
    <r>
      <t>721</t>
    </r>
    <r>
      <rPr>
        <sz val="10"/>
        <rFont val="Arial Narrow"/>
        <family val="2"/>
      </rPr>
      <t xml:space="preserve">  Prihodi od prodaje građevinskih objekata</t>
    </r>
  </si>
  <si>
    <r>
      <t>922</t>
    </r>
    <r>
      <rPr>
        <sz val="10"/>
        <rFont val="Arial Narrow"/>
        <family val="2"/>
      </rPr>
      <t xml:space="preserve"> Višak/manjak prihoda</t>
    </r>
  </si>
  <si>
    <r>
      <t xml:space="preserve">67 </t>
    </r>
    <r>
      <rPr>
        <sz val="11"/>
        <rFont val="Arial Narrow"/>
        <family val="2"/>
      </rPr>
      <t xml:space="preserve">  Prihodi iz nadležnog proračuna i od HZZO temeljem ugovornih obveza</t>
    </r>
  </si>
  <si>
    <r>
      <t>671</t>
    </r>
    <r>
      <rPr>
        <sz val="10"/>
        <rFont val="Arial Narrow"/>
        <family val="2"/>
      </rPr>
      <t xml:space="preserve">  Prihodi iz proračuna za financiranje redovne djelatnosti proračunskih korisnika</t>
    </r>
  </si>
  <si>
    <r>
      <t>721</t>
    </r>
    <r>
      <rPr>
        <sz val="10"/>
        <rFont val="Arial Narrow"/>
        <family val="2"/>
      </rPr>
      <t xml:space="preserve">  Prihodi od prodaje građevinskih
objekata</t>
    </r>
  </si>
  <si>
    <t>PROGRAMI OBRAZOVANJA IZNAD STANDARDA</t>
  </si>
  <si>
    <t>EU PROJEKTI KOD PRORAČUNSKIH KORISNIKA</t>
  </si>
  <si>
    <t>URBROJ: 2168-22-20-01</t>
  </si>
  <si>
    <t>Plan 
za 2021.</t>
  </si>
  <si>
    <t>Projekcija plana
za 2022.</t>
  </si>
  <si>
    <t>Projekcija plana 
za 2023.</t>
  </si>
  <si>
    <t>2023.</t>
  </si>
  <si>
    <t>PLAN ZA 2021.</t>
  </si>
  <si>
    <t>PROJEKCIJA
PLANA ZA 2022.</t>
  </si>
  <si>
    <t>PROJEKCIJA
PLANA ZA 2023.</t>
  </si>
  <si>
    <t>Službena putovanja</t>
  </si>
  <si>
    <t>sitni inventar</t>
  </si>
  <si>
    <t>Donacije</t>
  </si>
  <si>
    <t>Prihodi od institucija EU</t>
  </si>
  <si>
    <t>Ostale institucije za srednje škole</t>
  </si>
  <si>
    <t>638 Pomoći temeljem prijenosa EU sredstava</t>
  </si>
  <si>
    <t>PLAN RASHODA I IZDATAKA</t>
  </si>
  <si>
    <t>PLAN PRIHODA I PRIMITAKA</t>
  </si>
  <si>
    <t>FINANCIJSKI PLAN INDUSTRIJSKO-OBRTNIČKE ŠKOLE PULA ZA 2021. I                                                                                                                                                PROJEKCIJA PLANA ZA 2022. I 2023. GODINU</t>
  </si>
  <si>
    <t>KLASA: 400-02/20-01/08</t>
  </si>
  <si>
    <t>Pula, 18. prosinca 2020. godine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</si>
</sst>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8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4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sz val="8.5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7" fillId="44" borderId="7" applyNumberFormat="0" applyAlignment="0" applyProtection="0"/>
    <xf numFmtId="0" fontId="68" fillId="44" borderId="8" applyNumberFormat="0" applyAlignment="0" applyProtection="0"/>
    <xf numFmtId="0" fontId="15" fillId="0" borderId="9" applyNumberFormat="0" applyFill="0" applyAlignment="0" applyProtection="0"/>
    <xf numFmtId="0" fontId="69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4" fillId="46" borderId="0" applyNumberFormat="0" applyBorder="0" applyAlignment="0" applyProtection="0"/>
    <xf numFmtId="0" fontId="6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6" fillId="47" borderId="1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9" fillId="0" borderId="18" applyNumberFormat="0" applyFill="0" applyAlignment="0" applyProtection="0"/>
    <xf numFmtId="0" fontId="8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9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left" wrapText="1"/>
    </xf>
    <xf numFmtId="0" fontId="31" fillId="0" borderId="20" xfId="0" applyFont="1" applyBorder="1" applyAlignment="1" quotePrefix="1">
      <alignment horizontal="center" wrapText="1"/>
    </xf>
    <xf numFmtId="0" fontId="31" fillId="0" borderId="20" xfId="0" applyNumberFormat="1" applyFont="1" applyFill="1" applyBorder="1" applyAlignment="1" applyProtection="1" quotePrefix="1">
      <alignment horizontal="left"/>
      <protection/>
    </xf>
    <xf numFmtId="0" fontId="24" fillId="0" borderId="21" xfId="0" applyNumberFormat="1" applyFont="1" applyFill="1" applyBorder="1" applyAlignment="1" applyProtection="1">
      <alignment horizont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3" fontId="31" fillId="0" borderId="21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3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left"/>
    </xf>
    <xf numFmtId="3" fontId="31" fillId="7" borderId="21" xfId="0" applyNumberFormat="1" applyFont="1" applyFill="1" applyBorder="1" applyAlignment="1">
      <alignment horizontal="right"/>
    </xf>
    <xf numFmtId="3" fontId="31" fillId="7" borderId="21" xfId="0" applyNumberFormat="1" applyFont="1" applyFill="1" applyBorder="1" applyAlignment="1" applyProtection="1">
      <alignment horizontal="righ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3" fontId="31" fillId="0" borderId="21" xfId="0" applyNumberFormat="1" applyFont="1" applyFill="1" applyBorder="1" applyAlignment="1">
      <alignment horizontal="right"/>
    </xf>
    <xf numFmtId="3" fontId="31" fillId="50" borderId="19" xfId="0" applyNumberFormat="1" applyFont="1" applyFill="1" applyBorder="1" applyAlignment="1" quotePrefix="1">
      <alignment horizontal="right"/>
    </xf>
    <xf numFmtId="3" fontId="31" fillId="50" borderId="21" xfId="0" applyNumberFormat="1" applyFont="1" applyFill="1" applyBorder="1" applyAlignment="1" applyProtection="1">
      <alignment horizontal="right" wrapText="1"/>
      <protection/>
    </xf>
    <xf numFmtId="3" fontId="31" fillId="7" borderId="19" xfId="0" applyNumberFormat="1" applyFont="1" applyFill="1" applyBorder="1" applyAlignment="1" quotePrefix="1">
      <alignment horizontal="right"/>
    </xf>
    <xf numFmtId="3" fontId="3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/>
      <protection/>
    </xf>
    <xf numFmtId="0" fontId="8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3" fontId="22" fillId="0" borderId="24" xfId="0" applyNumberFormat="1" applyFont="1" applyBorder="1" applyAlignment="1">
      <alignment horizontal="right" vertical="center" wrapText="1"/>
    </xf>
    <xf numFmtId="3" fontId="22" fillId="0" borderId="25" xfId="0" applyNumberFormat="1" applyFont="1" applyBorder="1" applyAlignment="1">
      <alignment horizontal="right"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3" fontId="22" fillId="0" borderId="29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 vertical="center"/>
    </xf>
    <xf numFmtId="3" fontId="34" fillId="0" borderId="30" xfId="0" applyNumberFormat="1" applyFont="1" applyBorder="1" applyAlignment="1">
      <alignment horizontal="right" vertical="center"/>
    </xf>
    <xf numFmtId="3" fontId="34" fillId="0" borderId="31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" fontId="22" fillId="49" borderId="32" xfId="0" applyNumberFormat="1" applyFont="1" applyFill="1" applyBorder="1" applyAlignment="1">
      <alignment horizontal="right" vertical="center" wrapText="1"/>
    </xf>
    <xf numFmtId="3" fontId="22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/>
    </xf>
    <xf numFmtId="3" fontId="21" fillId="0" borderId="36" xfId="0" applyNumberFormat="1" applyFont="1" applyBorder="1" applyAlignment="1">
      <alignment horizontal="right" vertical="center"/>
    </xf>
    <xf numFmtId="3" fontId="21" fillId="0" borderId="37" xfId="0" applyNumberFormat="1" applyFont="1" applyBorder="1" applyAlignment="1">
      <alignment horizontal="right" vertical="center"/>
    </xf>
    <xf numFmtId="3" fontId="22" fillId="0" borderId="38" xfId="0" applyNumberFormat="1" applyFont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3" fillId="0" borderId="0" xfId="0" applyFont="1" applyAlignment="1">
      <alignment vertical="center"/>
    </xf>
    <xf numFmtId="0" fontId="39" fillId="35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quotePrefix="1">
      <alignment horizontal="center" vertical="center" wrapText="1"/>
    </xf>
    <xf numFmtId="0" fontId="24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39" fillId="35" borderId="19" xfId="0" applyNumberFormat="1" applyFont="1" applyFill="1" applyBorder="1" applyAlignment="1" applyProtection="1">
      <alignment horizontal="center" vertical="center" wrapText="1"/>
      <protection/>
    </xf>
    <xf numFmtId="0" fontId="40" fillId="35" borderId="21" xfId="0" applyNumberFormat="1" applyFont="1" applyFill="1" applyBorder="1" applyAlignment="1" applyProtection="1">
      <alignment horizontal="center" vertical="center" wrapText="1"/>
      <protection/>
    </xf>
    <xf numFmtId="0" fontId="45" fillId="35" borderId="21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/>
      <protection/>
    </xf>
    <xf numFmtId="49" fontId="46" fillId="51" borderId="41" xfId="0" applyNumberFormat="1" applyFont="1" applyFill="1" applyBorder="1" applyAlignment="1" applyProtection="1">
      <alignment horizontal="center" vertical="center" wrapText="1"/>
      <protection/>
    </xf>
    <xf numFmtId="3" fontId="46" fillId="51" borderId="42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40" fillId="20" borderId="41" xfId="0" applyNumberFormat="1" applyFont="1" applyFill="1" applyBorder="1" applyAlignment="1" applyProtection="1">
      <alignment horizontal="center" vertical="center"/>
      <protection/>
    </xf>
    <xf numFmtId="3" fontId="40" fillId="20" borderId="42" xfId="0" applyNumberFormat="1" applyFont="1" applyFill="1" applyBorder="1" applyAlignment="1" applyProtection="1">
      <alignment vertical="center" wrapText="1"/>
      <protection/>
    </xf>
    <xf numFmtId="3" fontId="40" fillId="20" borderId="43" xfId="0" applyNumberFormat="1" applyFont="1" applyFill="1" applyBorder="1" applyAlignment="1" applyProtection="1">
      <alignment vertical="center"/>
      <protection/>
    </xf>
    <xf numFmtId="0" fontId="40" fillId="51" borderId="44" xfId="0" applyNumberFormat="1" applyFont="1" applyFill="1" applyBorder="1" applyAlignment="1" applyProtection="1">
      <alignment horizontal="left" vertical="center"/>
      <protection/>
    </xf>
    <xf numFmtId="3" fontId="42" fillId="51" borderId="45" xfId="0" applyNumberFormat="1" applyFont="1" applyFill="1" applyBorder="1" applyAlignment="1" applyProtection="1">
      <alignment vertical="center"/>
      <protection/>
    </xf>
    <xf numFmtId="3" fontId="40" fillId="51" borderId="42" xfId="0" applyNumberFormat="1" applyFont="1" applyFill="1" applyBorder="1" applyAlignment="1" applyProtection="1">
      <alignment vertical="center"/>
      <protection/>
    </xf>
    <xf numFmtId="0" fontId="45" fillId="51" borderId="44" xfId="0" applyNumberFormat="1" applyFont="1" applyFill="1" applyBorder="1" applyAlignment="1" applyProtection="1">
      <alignment horizontal="left" vertical="center"/>
      <protection/>
    </xf>
    <xf numFmtId="3" fontId="40" fillId="0" borderId="46" xfId="0" applyNumberFormat="1" applyFont="1" applyFill="1" applyBorder="1" applyAlignment="1" applyProtection="1">
      <alignment vertical="center"/>
      <protection/>
    </xf>
    <xf numFmtId="3" fontId="40" fillId="0" borderId="47" xfId="0" applyNumberFormat="1" applyFont="1" applyFill="1" applyBorder="1" applyAlignment="1" applyProtection="1">
      <alignment vertical="center"/>
      <protection/>
    </xf>
    <xf numFmtId="0" fontId="40" fillId="0" borderId="48" xfId="0" applyNumberFormat="1" applyFont="1" applyFill="1" applyBorder="1" applyAlignment="1" applyProtection="1">
      <alignment horizontal="center" vertical="center"/>
      <protection/>
    </xf>
    <xf numFmtId="0" fontId="40" fillId="0" borderId="46" xfId="0" applyNumberFormat="1" applyFont="1" applyFill="1" applyBorder="1" applyAlignment="1" applyProtection="1">
      <alignment vertical="center" wrapText="1"/>
      <protection/>
    </xf>
    <xf numFmtId="0" fontId="42" fillId="0" borderId="48" xfId="0" applyNumberFormat="1" applyFont="1" applyFill="1" applyBorder="1" applyAlignment="1" applyProtection="1">
      <alignment horizontal="center" vertical="center"/>
      <protection/>
    </xf>
    <xf numFmtId="0" fontId="42" fillId="0" borderId="46" xfId="0" applyNumberFormat="1" applyFont="1" applyFill="1" applyBorder="1" applyAlignment="1" applyProtection="1">
      <alignment vertical="center" wrapText="1"/>
      <protection/>
    </xf>
    <xf numFmtId="3" fontId="42" fillId="0" borderId="46" xfId="0" applyNumberFormat="1" applyFont="1" applyFill="1" applyBorder="1" applyAlignment="1" applyProtection="1">
      <alignment vertical="center"/>
      <protection/>
    </xf>
    <xf numFmtId="3" fontId="42" fillId="0" borderId="47" xfId="0" applyNumberFormat="1" applyFont="1" applyFill="1" applyBorder="1" applyAlignment="1" applyProtection="1">
      <alignment vertical="center"/>
      <protection/>
    </xf>
    <xf numFmtId="0" fontId="42" fillId="0" borderId="44" xfId="0" applyNumberFormat="1" applyFont="1" applyFill="1" applyBorder="1" applyAlignment="1" applyProtection="1">
      <alignment horizontal="center" vertical="center"/>
      <protection/>
    </xf>
    <xf numFmtId="0" fontId="42" fillId="0" borderId="49" xfId="0" applyNumberFormat="1" applyFont="1" applyFill="1" applyBorder="1" applyAlignment="1" applyProtection="1">
      <alignment vertical="center" wrapText="1"/>
      <protection/>
    </xf>
    <xf numFmtId="3" fontId="42" fillId="0" borderId="49" xfId="0" applyNumberFormat="1" applyFont="1" applyFill="1" applyBorder="1" applyAlignment="1" applyProtection="1">
      <alignment vertical="center"/>
      <protection/>
    </xf>
    <xf numFmtId="3" fontId="42" fillId="0" borderId="50" xfId="0" applyNumberFormat="1" applyFont="1" applyFill="1" applyBorder="1" applyAlignment="1" applyProtection="1">
      <alignment vertical="center"/>
      <protection/>
    </xf>
    <xf numFmtId="0" fontId="40" fillId="51" borderId="41" xfId="0" applyNumberFormat="1" applyFont="1" applyFill="1" applyBorder="1" applyAlignment="1" applyProtection="1">
      <alignment horizontal="left" vertical="center"/>
      <protection/>
    </xf>
    <xf numFmtId="0" fontId="40" fillId="0" borderId="48" xfId="0" applyNumberFormat="1" applyFont="1" applyFill="1" applyBorder="1" applyAlignment="1" applyProtection="1">
      <alignment horizontal="left" vertical="center"/>
      <protection/>
    </xf>
    <xf numFmtId="0" fontId="42" fillId="52" borderId="44" xfId="0" applyNumberFormat="1" applyFont="1" applyFill="1" applyBorder="1" applyAlignment="1" applyProtection="1">
      <alignment horizontal="center" vertical="center"/>
      <protection/>
    </xf>
    <xf numFmtId="0" fontId="40" fillId="0" borderId="51" xfId="0" applyNumberFormat="1" applyFont="1" applyFill="1" applyBorder="1" applyAlignment="1" applyProtection="1">
      <alignment horizontal="center" vertical="center" wrapText="1"/>
      <protection/>
    </xf>
    <xf numFmtId="3" fontId="40" fillId="0" borderId="52" xfId="0" applyNumberFormat="1" applyFont="1" applyFill="1" applyBorder="1" applyAlignment="1" applyProtection="1">
      <alignment vertical="center"/>
      <protection/>
    </xf>
    <xf numFmtId="0" fontId="42" fillId="0" borderId="53" xfId="0" applyNumberFormat="1" applyFont="1" applyFill="1" applyBorder="1" applyAlignment="1" applyProtection="1">
      <alignment horizontal="center" vertical="center"/>
      <protection/>
    </xf>
    <xf numFmtId="0" fontId="42" fillId="0" borderId="43" xfId="0" applyNumberFormat="1" applyFont="1" applyFill="1" applyBorder="1" applyAlignment="1" applyProtection="1">
      <alignment vertical="center" wrapText="1"/>
      <protection/>
    </xf>
    <xf numFmtId="0" fontId="40" fillId="51" borderId="19" xfId="0" applyNumberFormat="1" applyFont="1" applyFill="1" applyBorder="1" applyAlignment="1" applyProtection="1">
      <alignment horizontal="left" vertical="center"/>
      <protection/>
    </xf>
    <xf numFmtId="3" fontId="40" fillId="51" borderId="49" xfId="0" applyNumberFormat="1" applyFont="1" applyFill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3" fontId="48" fillId="0" borderId="0" xfId="0" applyNumberFormat="1" applyFont="1" applyFill="1" applyBorder="1" applyAlignment="1" applyProtection="1">
      <alignment vertical="center"/>
      <protection/>
    </xf>
    <xf numFmtId="3" fontId="49" fillId="0" borderId="0" xfId="0" applyNumberFormat="1" applyFont="1" applyBorder="1" applyAlignment="1">
      <alignment horizontal="right" vertical="center"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wrapText="1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5" fillId="35" borderId="0" xfId="0" applyNumberFormat="1" applyFont="1" applyFill="1" applyBorder="1" applyAlignment="1" applyProtection="1">
      <alignment horizontal="center"/>
      <protection/>
    </xf>
    <xf numFmtId="0" fontId="47" fillId="35" borderId="0" xfId="0" applyNumberFormat="1" applyFont="1" applyFill="1" applyBorder="1" applyAlignment="1" applyProtection="1">
      <alignment/>
      <protection/>
    </xf>
    <xf numFmtId="0" fontId="51" fillId="51" borderId="42" xfId="0" applyNumberFormat="1" applyFont="1" applyFill="1" applyBorder="1" applyAlignment="1" applyProtection="1">
      <alignment vertical="center" wrapText="1"/>
      <protection/>
    </xf>
    <xf numFmtId="3" fontId="40" fillId="51" borderId="49" xfId="0" applyNumberFormat="1" applyFont="1" applyFill="1" applyBorder="1" applyAlignment="1" applyProtection="1">
      <alignment vertical="center" wrapText="1"/>
      <protection/>
    </xf>
    <xf numFmtId="3" fontId="42" fillId="51" borderId="49" xfId="0" applyNumberFormat="1" applyFont="1" applyFill="1" applyBorder="1" applyAlignment="1" applyProtection="1">
      <alignment vertical="center" wrapText="1"/>
      <protection/>
    </xf>
    <xf numFmtId="3" fontId="40" fillId="51" borderId="42" xfId="0" applyNumberFormat="1" applyFont="1" applyFill="1" applyBorder="1" applyAlignment="1" applyProtection="1">
      <alignment vertical="center" wrapText="1"/>
      <protection/>
    </xf>
    <xf numFmtId="0" fontId="40" fillId="35" borderId="20" xfId="0" applyNumberFormat="1" applyFont="1" applyFill="1" applyBorder="1" applyAlignment="1" applyProtection="1">
      <alignment horizontal="center" vertical="center" wrapText="1"/>
      <protection/>
    </xf>
    <xf numFmtId="0" fontId="42" fillId="35" borderId="0" xfId="0" applyNumberFormat="1" applyFont="1" applyFill="1" applyBorder="1" applyAlignment="1" applyProtection="1">
      <alignment wrapText="1"/>
      <protection/>
    </xf>
    <xf numFmtId="1" fontId="22" fillId="0" borderId="0" xfId="0" applyNumberFormat="1" applyFont="1" applyBorder="1" applyAlignment="1">
      <alignment vertical="center" wrapText="1"/>
    </xf>
    <xf numFmtId="3" fontId="38" fillId="0" borderId="0" xfId="0" applyNumberFormat="1" applyFont="1" applyBorder="1" applyAlignment="1">
      <alignment horizontal="center" vertical="center"/>
    </xf>
    <xf numFmtId="0" fontId="46" fillId="0" borderId="54" xfId="0" applyFont="1" applyBorder="1" applyAlignment="1">
      <alignment vertical="center" wrapText="1"/>
    </xf>
    <xf numFmtId="0" fontId="53" fillId="0" borderId="55" xfId="0" applyFont="1" applyBorder="1" applyAlignment="1">
      <alignment vertical="center" wrapText="1"/>
    </xf>
    <xf numFmtId="0" fontId="53" fillId="0" borderId="56" xfId="0" applyFont="1" applyBorder="1" applyAlignment="1">
      <alignment vertical="center" wrapText="1"/>
    </xf>
    <xf numFmtId="0" fontId="53" fillId="0" borderId="56" xfId="0" applyFont="1" applyBorder="1" applyAlignment="1">
      <alignment vertical="center"/>
    </xf>
    <xf numFmtId="0" fontId="46" fillId="0" borderId="57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46" fillId="0" borderId="35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1" fontId="51" fillId="0" borderId="31" xfId="0" applyNumberFormat="1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53" fillId="0" borderId="57" xfId="0" applyFont="1" applyBorder="1" applyAlignment="1">
      <alignment vertical="center" wrapText="1"/>
    </xf>
    <xf numFmtId="3" fontId="40" fillId="20" borderId="28" xfId="0" applyNumberFormat="1" applyFont="1" applyFill="1" applyBorder="1" applyAlignment="1" applyProtection="1">
      <alignment vertical="center"/>
      <protection/>
    </xf>
    <xf numFmtId="3" fontId="42" fillId="51" borderId="58" xfId="0" applyNumberFormat="1" applyFont="1" applyFill="1" applyBorder="1" applyAlignment="1" applyProtection="1">
      <alignment vertical="center"/>
      <protection/>
    </xf>
    <xf numFmtId="0" fontId="42" fillId="0" borderId="59" xfId="0" applyNumberFormat="1" applyFont="1" applyFill="1" applyBorder="1" applyAlignment="1" applyProtection="1">
      <alignment vertical="center"/>
      <protection/>
    </xf>
    <xf numFmtId="3" fontId="40" fillId="0" borderId="60" xfId="0" applyNumberFormat="1" applyFont="1" applyFill="1" applyBorder="1" applyAlignment="1" applyProtection="1">
      <alignment vertical="center"/>
      <protection/>
    </xf>
    <xf numFmtId="0" fontId="53" fillId="0" borderId="61" xfId="0" applyFont="1" applyBorder="1" applyAlignment="1">
      <alignment vertical="center" wrapText="1"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1" fillId="50" borderId="19" xfId="0" applyNumberFormat="1" applyFont="1" applyFill="1" applyBorder="1" applyAlignment="1" applyProtection="1">
      <alignment horizontal="left" wrapText="1"/>
      <protection/>
    </xf>
    <xf numFmtId="0" fontId="31" fillId="50" borderId="20" xfId="0" applyNumberFormat="1" applyFont="1" applyFill="1" applyBorder="1" applyAlignment="1" applyProtection="1">
      <alignment horizontal="left" wrapText="1"/>
      <protection/>
    </xf>
    <xf numFmtId="0" fontId="31" fillId="50" borderId="62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19" xfId="0" applyNumberFormat="1" applyFont="1" applyFill="1" applyBorder="1" applyAlignment="1" applyProtection="1" quotePrefix="1">
      <alignment horizontal="left" wrapText="1"/>
      <protection/>
    </xf>
    <xf numFmtId="0" fontId="35" fillId="0" borderId="20" xfId="0" applyNumberFormat="1" applyFont="1" applyFill="1" applyBorder="1" applyAlignment="1" applyProtection="1">
      <alignment wrapText="1"/>
      <protection/>
    </xf>
    <xf numFmtId="0" fontId="21" fillId="0" borderId="20" xfId="0" applyNumberFormat="1" applyFont="1" applyFill="1" applyBorder="1" applyAlignment="1" applyProtection="1">
      <alignment wrapText="1"/>
      <protection/>
    </xf>
    <xf numFmtId="0" fontId="34" fillId="7" borderId="19" xfId="0" applyNumberFormat="1" applyFont="1" applyFill="1" applyBorder="1" applyAlignment="1" applyProtection="1" quotePrefix="1">
      <alignment horizontal="left" wrapText="1"/>
      <protection/>
    </xf>
    <xf numFmtId="0" fontId="35" fillId="7" borderId="2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21" fillId="7" borderId="20" xfId="0" applyNumberFormat="1" applyFont="1" applyFill="1" applyBorder="1" applyAlignment="1" applyProtection="1">
      <alignment/>
      <protection/>
    </xf>
    <xf numFmtId="0" fontId="34" fillId="0" borderId="19" xfId="0" applyNumberFormat="1" applyFont="1" applyFill="1" applyBorder="1" applyAlignment="1" applyProtection="1">
      <alignment horizontal="left" wrapText="1"/>
      <protection/>
    </xf>
    <xf numFmtId="0" fontId="21" fillId="0" borderId="20" xfId="0" applyNumberFormat="1" applyFont="1" applyFill="1" applyBorder="1" applyAlignment="1" applyProtection="1">
      <alignment/>
      <protection/>
    </xf>
    <xf numFmtId="0" fontId="34" fillId="0" borderId="19" xfId="0" applyFont="1" applyFill="1" applyBorder="1" applyAlignment="1" quotePrefix="1">
      <alignment horizontal="left"/>
    </xf>
    <xf numFmtId="0" fontId="31" fillId="7" borderId="19" xfId="0" applyNumberFormat="1" applyFont="1" applyFill="1" applyBorder="1" applyAlignment="1" applyProtection="1">
      <alignment horizontal="left" wrapText="1"/>
      <protection/>
    </xf>
    <xf numFmtId="0" fontId="31" fillId="7" borderId="20" xfId="0" applyNumberFormat="1" applyFont="1" applyFill="1" applyBorder="1" applyAlignment="1" applyProtection="1">
      <alignment horizontal="left" wrapText="1"/>
      <protection/>
    </xf>
    <xf numFmtId="0" fontId="31" fillId="7" borderId="62" xfId="0" applyNumberFormat="1" applyFont="1" applyFill="1" applyBorder="1" applyAlignment="1" applyProtection="1">
      <alignment horizontal="left" wrapText="1"/>
      <protection/>
    </xf>
    <xf numFmtId="0" fontId="34" fillId="0" borderId="19" xfId="0" applyFont="1" applyBorder="1" applyAlignment="1" quotePrefix="1">
      <alignment horizontal="left"/>
    </xf>
    <xf numFmtId="0" fontId="34" fillId="0" borderId="30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3" fontId="38" fillId="0" borderId="30" xfId="0" applyNumberFormat="1" applyFont="1" applyBorder="1" applyAlignment="1">
      <alignment horizontal="center" vertical="center"/>
    </xf>
    <xf numFmtId="3" fontId="38" fillId="0" borderId="63" xfId="0" applyNumberFormat="1" applyFont="1" applyBorder="1" applyAlignment="1">
      <alignment horizontal="center" vertical="center"/>
    </xf>
    <xf numFmtId="3" fontId="38" fillId="0" borderId="64" xfId="0" applyNumberFormat="1" applyFont="1" applyBorder="1" applyAlignment="1">
      <alignment horizontal="center" vertical="center"/>
    </xf>
    <xf numFmtId="0" fontId="44" fillId="0" borderId="65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ABDA.9F68EB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38100</xdr:rowOff>
    </xdr:from>
    <xdr:to>
      <xdr:col>1</xdr:col>
      <xdr:colOff>238125</xdr:colOff>
      <xdr:row>1</xdr:row>
      <xdr:rowOff>180975</xdr:rowOff>
    </xdr:to>
    <xdr:pic>
      <xdr:nvPicPr>
        <xdr:cNvPr id="1" name="Slika 1" descr="grb2.b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6700" y="38100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19175"/>
          <a:ext cx="24288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8334375"/>
          <a:ext cx="24288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1791950"/>
          <a:ext cx="24288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4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5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6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7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8" name="Line 1"/>
        <xdr:cNvSpPr>
          <a:spLocks/>
        </xdr:cNvSpPr>
      </xdr:nvSpPr>
      <xdr:spPr>
        <a:xfrm>
          <a:off x="19050" y="1009650"/>
          <a:ext cx="24288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9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10" name="Line 1"/>
        <xdr:cNvSpPr>
          <a:spLocks/>
        </xdr:cNvSpPr>
      </xdr:nvSpPr>
      <xdr:spPr>
        <a:xfrm>
          <a:off x="19050" y="8334375"/>
          <a:ext cx="24288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8324850"/>
          <a:ext cx="2428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2" name="Line 2"/>
        <xdr:cNvSpPr>
          <a:spLocks/>
        </xdr:cNvSpPr>
      </xdr:nvSpPr>
      <xdr:spPr>
        <a:xfrm>
          <a:off x="28575" y="83343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8324850"/>
          <a:ext cx="2428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4" name="Line 2"/>
        <xdr:cNvSpPr>
          <a:spLocks/>
        </xdr:cNvSpPr>
      </xdr:nvSpPr>
      <xdr:spPr>
        <a:xfrm>
          <a:off x="28575" y="83343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0</xdr:colOff>
      <xdr:row>28</xdr:row>
      <xdr:rowOff>0</xdr:rowOff>
    </xdr:to>
    <xdr:sp>
      <xdr:nvSpPr>
        <xdr:cNvPr id="15" name="Line 1"/>
        <xdr:cNvSpPr>
          <a:spLocks/>
        </xdr:cNvSpPr>
      </xdr:nvSpPr>
      <xdr:spPr>
        <a:xfrm>
          <a:off x="19050" y="8324850"/>
          <a:ext cx="2428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16" name="Line 2"/>
        <xdr:cNvSpPr>
          <a:spLocks/>
        </xdr:cNvSpPr>
      </xdr:nvSpPr>
      <xdr:spPr>
        <a:xfrm>
          <a:off x="28575" y="83343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17" name="Line 1"/>
        <xdr:cNvSpPr>
          <a:spLocks/>
        </xdr:cNvSpPr>
      </xdr:nvSpPr>
      <xdr:spPr>
        <a:xfrm>
          <a:off x="19050" y="11791950"/>
          <a:ext cx="24288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18" name="Line 1"/>
        <xdr:cNvSpPr>
          <a:spLocks/>
        </xdr:cNvSpPr>
      </xdr:nvSpPr>
      <xdr:spPr>
        <a:xfrm>
          <a:off x="19050" y="11791950"/>
          <a:ext cx="24288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19" name="Line 1"/>
        <xdr:cNvSpPr>
          <a:spLocks/>
        </xdr:cNvSpPr>
      </xdr:nvSpPr>
      <xdr:spPr>
        <a:xfrm>
          <a:off x="19050" y="11782425"/>
          <a:ext cx="24288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0" name="Line 2"/>
        <xdr:cNvSpPr>
          <a:spLocks/>
        </xdr:cNvSpPr>
      </xdr:nvSpPr>
      <xdr:spPr>
        <a:xfrm>
          <a:off x="28575" y="117919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21" name="Line 1"/>
        <xdr:cNvSpPr>
          <a:spLocks/>
        </xdr:cNvSpPr>
      </xdr:nvSpPr>
      <xdr:spPr>
        <a:xfrm>
          <a:off x="19050" y="11782425"/>
          <a:ext cx="24288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2" name="Line 2"/>
        <xdr:cNvSpPr>
          <a:spLocks/>
        </xdr:cNvSpPr>
      </xdr:nvSpPr>
      <xdr:spPr>
        <a:xfrm>
          <a:off x="28575" y="117919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1</xdr:col>
      <xdr:colOff>0</xdr:colOff>
      <xdr:row>47</xdr:row>
      <xdr:rowOff>0</xdr:rowOff>
    </xdr:to>
    <xdr:sp>
      <xdr:nvSpPr>
        <xdr:cNvPr id="23" name="Line 1"/>
        <xdr:cNvSpPr>
          <a:spLocks/>
        </xdr:cNvSpPr>
      </xdr:nvSpPr>
      <xdr:spPr>
        <a:xfrm>
          <a:off x="19050" y="11782425"/>
          <a:ext cx="24288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24" name="Line 2"/>
        <xdr:cNvSpPr>
          <a:spLocks/>
        </xdr:cNvSpPr>
      </xdr:nvSpPr>
      <xdr:spPr>
        <a:xfrm>
          <a:off x="28575" y="117919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5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6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19050</xdr:rowOff>
    </xdr:from>
    <xdr:to>
      <xdr:col>1</xdr:col>
      <xdr:colOff>47625</xdr:colOff>
      <xdr:row>7</xdr:row>
      <xdr:rowOff>9525</xdr:rowOff>
    </xdr:to>
    <xdr:sp>
      <xdr:nvSpPr>
        <xdr:cNvPr id="27" name="Line 2"/>
        <xdr:cNvSpPr>
          <a:spLocks/>
        </xdr:cNvSpPr>
      </xdr:nvSpPr>
      <xdr:spPr>
        <a:xfrm>
          <a:off x="28575" y="1019175"/>
          <a:ext cx="2466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28" name="Line 2"/>
        <xdr:cNvSpPr>
          <a:spLocks/>
        </xdr:cNvSpPr>
      </xdr:nvSpPr>
      <xdr:spPr>
        <a:xfrm>
          <a:off x="28575" y="83343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29" name="Line 2"/>
        <xdr:cNvSpPr>
          <a:spLocks/>
        </xdr:cNvSpPr>
      </xdr:nvSpPr>
      <xdr:spPr>
        <a:xfrm>
          <a:off x="28575" y="83343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19050</xdr:rowOff>
    </xdr:from>
    <xdr:to>
      <xdr:col>1</xdr:col>
      <xdr:colOff>47625</xdr:colOff>
      <xdr:row>28</xdr:row>
      <xdr:rowOff>9525</xdr:rowOff>
    </xdr:to>
    <xdr:sp>
      <xdr:nvSpPr>
        <xdr:cNvPr id="30" name="Line 2"/>
        <xdr:cNvSpPr>
          <a:spLocks/>
        </xdr:cNvSpPr>
      </xdr:nvSpPr>
      <xdr:spPr>
        <a:xfrm>
          <a:off x="28575" y="8334375"/>
          <a:ext cx="24669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1" name="Line 2"/>
        <xdr:cNvSpPr>
          <a:spLocks/>
        </xdr:cNvSpPr>
      </xdr:nvSpPr>
      <xdr:spPr>
        <a:xfrm>
          <a:off x="28575" y="117919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2" name="Line 2"/>
        <xdr:cNvSpPr>
          <a:spLocks/>
        </xdr:cNvSpPr>
      </xdr:nvSpPr>
      <xdr:spPr>
        <a:xfrm>
          <a:off x="28575" y="117919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</xdr:col>
      <xdr:colOff>47625</xdr:colOff>
      <xdr:row>47</xdr:row>
      <xdr:rowOff>9525</xdr:rowOff>
    </xdr:to>
    <xdr:sp>
      <xdr:nvSpPr>
        <xdr:cNvPr id="33" name="Line 2"/>
        <xdr:cNvSpPr>
          <a:spLocks/>
        </xdr:cNvSpPr>
      </xdr:nvSpPr>
      <xdr:spPr>
        <a:xfrm>
          <a:off x="28575" y="11791950"/>
          <a:ext cx="2466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5"/>
  <sheetViews>
    <sheetView tabSelected="1" zoomScaleSheetLayoutView="110" workbookViewId="0" topLeftCell="A1">
      <selection activeCell="E5" sqref="E5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0" customWidth="1"/>
    <col min="5" max="5" width="55.7109375" style="2" customWidth="1"/>
    <col min="6" max="8" width="20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1" spans="1:10" ht="15">
      <c r="A1" s="89"/>
      <c r="B1" s="90"/>
      <c r="C1" s="90"/>
      <c r="D1" s="90"/>
      <c r="E1" s="88"/>
      <c r="F1" s="88"/>
      <c r="G1" s="88"/>
      <c r="H1" s="88"/>
      <c r="I1" s="88"/>
      <c r="J1" s="88"/>
    </row>
    <row r="2" spans="1:10" ht="15.75">
      <c r="A2" s="91" t="s">
        <v>77</v>
      </c>
      <c r="B2" s="90"/>
      <c r="C2" s="90"/>
      <c r="D2" s="90"/>
      <c r="E2" s="88"/>
      <c r="F2" s="88"/>
      <c r="G2" s="88"/>
      <c r="H2" s="88"/>
      <c r="I2" s="88"/>
      <c r="J2" s="88"/>
    </row>
    <row r="3" spans="1:10" ht="15.75">
      <c r="A3" s="91" t="s">
        <v>78</v>
      </c>
      <c r="B3" s="90"/>
      <c r="C3" s="90"/>
      <c r="D3" s="90"/>
      <c r="E3" s="88"/>
      <c r="F3" s="88"/>
      <c r="G3" s="88"/>
      <c r="H3" s="88"/>
      <c r="I3" s="88"/>
      <c r="J3" s="88"/>
    </row>
    <row r="4" spans="1:10" ht="15.75">
      <c r="A4" s="91" t="s">
        <v>79</v>
      </c>
      <c r="B4" s="90"/>
      <c r="C4" s="90"/>
      <c r="D4" s="90"/>
      <c r="E4" s="88"/>
      <c r="F4" s="88"/>
      <c r="G4" s="88"/>
      <c r="H4" s="88"/>
      <c r="I4" s="88"/>
      <c r="J4" s="88"/>
    </row>
    <row r="5" spans="1:10" ht="15.75">
      <c r="A5" s="91" t="s">
        <v>80</v>
      </c>
      <c r="B5" s="90"/>
      <c r="C5" s="90"/>
      <c r="D5" s="90"/>
      <c r="E5" s="88"/>
      <c r="F5" s="88"/>
      <c r="G5" s="88"/>
      <c r="H5" s="88"/>
      <c r="I5" s="88"/>
      <c r="J5" s="88"/>
    </row>
    <row r="6" spans="1:10" ht="15.75">
      <c r="A6" s="91" t="s">
        <v>81</v>
      </c>
      <c r="B6" s="90"/>
      <c r="C6" s="90"/>
      <c r="D6" s="90"/>
      <c r="E6" s="88"/>
      <c r="F6" s="88"/>
      <c r="G6" s="88"/>
      <c r="H6" s="88"/>
      <c r="I6" s="88"/>
      <c r="J6" s="88"/>
    </row>
    <row r="7" spans="1:10" ht="15.75">
      <c r="A7" s="91" t="s">
        <v>82</v>
      </c>
      <c r="B7" s="90"/>
      <c r="C7" s="90"/>
      <c r="D7" s="90"/>
      <c r="E7" s="88"/>
      <c r="F7" s="88"/>
      <c r="G7" s="88"/>
      <c r="H7" s="88"/>
      <c r="I7" s="88"/>
      <c r="J7" s="88"/>
    </row>
    <row r="8" spans="1:10" ht="15.75">
      <c r="A8" s="91" t="s">
        <v>83</v>
      </c>
      <c r="B8" s="90"/>
      <c r="C8" s="90"/>
      <c r="D8" s="90"/>
      <c r="E8" s="88"/>
      <c r="F8" s="88"/>
      <c r="G8" s="88"/>
      <c r="H8" s="88"/>
      <c r="I8" s="88"/>
      <c r="J8" s="88"/>
    </row>
    <row r="9" spans="1:10" ht="15.75">
      <c r="A9" s="91" t="s">
        <v>84</v>
      </c>
      <c r="B9" s="90"/>
      <c r="C9" s="90"/>
      <c r="D9" s="90"/>
      <c r="E9" s="88"/>
      <c r="F9" s="88"/>
      <c r="G9" s="88"/>
      <c r="H9" s="88"/>
      <c r="I9" s="88"/>
      <c r="J9" s="88"/>
    </row>
    <row r="10" spans="1:10" ht="15.75">
      <c r="A10" s="91" t="s">
        <v>150</v>
      </c>
      <c r="B10" s="90"/>
      <c r="C10" s="90"/>
      <c r="D10" s="90"/>
      <c r="E10" s="88"/>
      <c r="F10" s="88"/>
      <c r="G10" s="88"/>
      <c r="H10" s="88"/>
      <c r="I10" s="88"/>
      <c r="J10" s="88"/>
    </row>
    <row r="11" spans="1:10" ht="15.75">
      <c r="A11" s="91" t="s">
        <v>133</v>
      </c>
      <c r="B11" s="90"/>
      <c r="C11" s="90"/>
      <c r="D11" s="90"/>
      <c r="E11" s="88"/>
      <c r="F11" s="88"/>
      <c r="G11" s="88"/>
      <c r="H11" s="88"/>
      <c r="I11" s="88"/>
      <c r="J11" s="88"/>
    </row>
    <row r="12" spans="1:10" ht="15.75">
      <c r="A12" s="91" t="s">
        <v>151</v>
      </c>
      <c r="B12" s="90"/>
      <c r="C12" s="90"/>
      <c r="D12" s="90"/>
      <c r="E12" s="88"/>
      <c r="F12" s="88"/>
      <c r="G12" s="88"/>
      <c r="H12" s="88"/>
      <c r="I12" s="88"/>
      <c r="J12" s="88"/>
    </row>
    <row r="13" spans="1:8" ht="6.75" customHeight="1">
      <c r="A13" s="189"/>
      <c r="B13" s="189"/>
      <c r="C13" s="189"/>
      <c r="D13" s="189"/>
      <c r="E13" s="189"/>
      <c r="F13" s="189"/>
      <c r="G13" s="189"/>
      <c r="H13" s="189"/>
    </row>
    <row r="14" spans="1:8" ht="34.5" customHeight="1">
      <c r="A14" s="190" t="s">
        <v>149</v>
      </c>
      <c r="B14" s="190"/>
      <c r="C14" s="190"/>
      <c r="D14" s="190"/>
      <c r="E14" s="190"/>
      <c r="F14" s="190"/>
      <c r="G14" s="190"/>
      <c r="H14" s="190"/>
    </row>
    <row r="15" spans="1:8" s="39" customFormat="1" ht="15.75">
      <c r="A15" s="190" t="s">
        <v>32</v>
      </c>
      <c r="B15" s="190"/>
      <c r="C15" s="190"/>
      <c r="D15" s="190"/>
      <c r="E15" s="190"/>
      <c r="F15" s="190"/>
      <c r="G15" s="191"/>
      <c r="H15" s="191"/>
    </row>
    <row r="16" spans="1:9" ht="26.25">
      <c r="A16" s="41"/>
      <c r="B16" s="42"/>
      <c r="C16" s="42"/>
      <c r="D16" s="43"/>
      <c r="E16" s="44"/>
      <c r="F16" s="45" t="s">
        <v>134</v>
      </c>
      <c r="G16" s="45" t="s">
        <v>135</v>
      </c>
      <c r="H16" s="46" t="s">
        <v>136</v>
      </c>
      <c r="I16" s="47"/>
    </row>
    <row r="17" spans="1:9" ht="15.75">
      <c r="A17" s="192" t="s">
        <v>34</v>
      </c>
      <c r="B17" s="185"/>
      <c r="C17" s="185"/>
      <c r="D17" s="185"/>
      <c r="E17" s="193"/>
      <c r="F17" s="54">
        <f>+F18+F19</f>
        <v>5881072</v>
      </c>
      <c r="G17" s="54">
        <f>G18+G19</f>
        <v>5601649</v>
      </c>
      <c r="H17" s="54">
        <f>H18+H19</f>
        <v>5195432</v>
      </c>
      <c r="I17" s="52"/>
    </row>
    <row r="18" spans="1:8" ht="15.75">
      <c r="A18" s="194" t="s">
        <v>0</v>
      </c>
      <c r="B18" s="182"/>
      <c r="C18" s="182"/>
      <c r="D18" s="182"/>
      <c r="E18" s="195"/>
      <c r="F18" s="57">
        <v>5881072</v>
      </c>
      <c r="G18" s="57">
        <v>5601649</v>
      </c>
      <c r="H18" s="57">
        <v>5195432</v>
      </c>
    </row>
    <row r="19" spans="1:8" ht="15.75">
      <c r="A19" s="196" t="s">
        <v>41</v>
      </c>
      <c r="B19" s="195"/>
      <c r="C19" s="195"/>
      <c r="D19" s="195"/>
      <c r="E19" s="195"/>
      <c r="F19" s="57">
        <v>0</v>
      </c>
      <c r="G19" s="57">
        <v>0</v>
      </c>
      <c r="H19" s="57">
        <v>0</v>
      </c>
    </row>
    <row r="20" spans="1:8" ht="15.75">
      <c r="A20" s="53" t="s">
        <v>35</v>
      </c>
      <c r="B20" s="56"/>
      <c r="C20" s="56"/>
      <c r="D20" s="56"/>
      <c r="E20" s="56"/>
      <c r="F20" s="54">
        <f>+F21+F22</f>
        <v>5881072</v>
      </c>
      <c r="G20" s="54">
        <f>+G21+G22</f>
        <v>5601649</v>
      </c>
      <c r="H20" s="54">
        <f>+H21+H22</f>
        <v>5195432</v>
      </c>
    </row>
    <row r="21" spans="1:10" ht="15.75">
      <c r="A21" s="181" t="s">
        <v>1</v>
      </c>
      <c r="B21" s="182"/>
      <c r="C21" s="182"/>
      <c r="D21" s="182"/>
      <c r="E21" s="183"/>
      <c r="F21" s="57">
        <v>5167800</v>
      </c>
      <c r="G21" s="57">
        <v>5114698</v>
      </c>
      <c r="H21" s="57">
        <v>5111125</v>
      </c>
      <c r="I21" s="29"/>
      <c r="J21" s="29"/>
    </row>
    <row r="22" spans="1:10" ht="15.75">
      <c r="A22" s="200" t="s">
        <v>45</v>
      </c>
      <c r="B22" s="195"/>
      <c r="C22" s="195"/>
      <c r="D22" s="195"/>
      <c r="E22" s="195"/>
      <c r="F22" s="48">
        <v>713272</v>
      </c>
      <c r="G22" s="48">
        <v>486951</v>
      </c>
      <c r="H22" s="48">
        <v>84307</v>
      </c>
      <c r="I22" s="29"/>
      <c r="J22" s="29"/>
    </row>
    <row r="23" spans="1:10" ht="15.75">
      <c r="A23" s="184" t="s">
        <v>2</v>
      </c>
      <c r="B23" s="185"/>
      <c r="C23" s="185"/>
      <c r="D23" s="185"/>
      <c r="E23" s="185"/>
      <c r="F23" s="55">
        <f>+F17-F20</f>
        <v>0</v>
      </c>
      <c r="G23" s="55">
        <f>+G17-G20</f>
        <v>0</v>
      </c>
      <c r="H23" s="55">
        <f>+H17-H20</f>
        <v>0</v>
      </c>
      <c r="J23" s="29"/>
    </row>
    <row r="24" spans="1:8" ht="8.25" customHeight="1">
      <c r="A24" s="186"/>
      <c r="B24" s="174"/>
      <c r="C24" s="174"/>
      <c r="D24" s="174"/>
      <c r="E24" s="174"/>
      <c r="F24" s="175"/>
      <c r="G24" s="175"/>
      <c r="H24" s="175"/>
    </row>
    <row r="25" spans="1:10" ht="26.25">
      <c r="A25" s="41"/>
      <c r="B25" s="42"/>
      <c r="C25" s="42"/>
      <c r="D25" s="43"/>
      <c r="E25" s="44"/>
      <c r="F25" s="45" t="s">
        <v>134</v>
      </c>
      <c r="G25" s="45" t="s">
        <v>135</v>
      </c>
      <c r="H25" s="46" t="s">
        <v>136</v>
      </c>
      <c r="J25" s="29"/>
    </row>
    <row r="26" spans="1:10" ht="15.75">
      <c r="A26" s="176" t="s">
        <v>46</v>
      </c>
      <c r="B26" s="177"/>
      <c r="C26" s="177"/>
      <c r="D26" s="177"/>
      <c r="E26" s="178"/>
      <c r="F26" s="58">
        <v>0</v>
      </c>
      <c r="G26" s="58">
        <v>0</v>
      </c>
      <c r="H26" s="59">
        <v>0</v>
      </c>
      <c r="J26" s="29"/>
    </row>
    <row r="27" spans="1:10" ht="33" customHeight="1">
      <c r="A27" s="197" t="s">
        <v>47</v>
      </c>
      <c r="B27" s="198"/>
      <c r="C27" s="198"/>
      <c r="D27" s="198"/>
      <c r="E27" s="199"/>
      <c r="F27" s="60">
        <v>0</v>
      </c>
      <c r="G27" s="60">
        <v>0</v>
      </c>
      <c r="H27" s="55">
        <v>0</v>
      </c>
      <c r="J27" s="29"/>
    </row>
    <row r="28" spans="1:10" s="34" customFormat="1" ht="7.5" customHeight="1">
      <c r="A28" s="173"/>
      <c r="B28" s="174"/>
      <c r="C28" s="174"/>
      <c r="D28" s="174"/>
      <c r="E28" s="174"/>
      <c r="F28" s="175"/>
      <c r="G28" s="175"/>
      <c r="H28" s="175"/>
      <c r="J28" s="61"/>
    </row>
    <row r="29" spans="1:11" s="34" customFormat="1" ht="26.25">
      <c r="A29" s="41"/>
      <c r="B29" s="42"/>
      <c r="C29" s="42"/>
      <c r="D29" s="43"/>
      <c r="E29" s="44"/>
      <c r="F29" s="45" t="s">
        <v>134</v>
      </c>
      <c r="G29" s="45" t="s">
        <v>135</v>
      </c>
      <c r="H29" s="46" t="s">
        <v>136</v>
      </c>
      <c r="J29" s="61"/>
      <c r="K29" s="61"/>
    </row>
    <row r="30" spans="1:10" s="34" customFormat="1" ht="18">
      <c r="A30" s="194" t="s">
        <v>3</v>
      </c>
      <c r="B30" s="182"/>
      <c r="C30" s="182"/>
      <c r="D30" s="182"/>
      <c r="E30" s="182"/>
      <c r="F30" s="48"/>
      <c r="G30" s="48"/>
      <c r="H30" s="48"/>
      <c r="J30" s="61"/>
    </row>
    <row r="31" spans="1:8" s="34" customFormat="1" ht="18">
      <c r="A31" s="194" t="s">
        <v>4</v>
      </c>
      <c r="B31" s="182"/>
      <c r="C31" s="182"/>
      <c r="D31" s="182"/>
      <c r="E31" s="182"/>
      <c r="F31" s="48"/>
      <c r="G31" s="48"/>
      <c r="H31" s="48"/>
    </row>
    <row r="32" spans="1:11" s="34" customFormat="1" ht="18">
      <c r="A32" s="184" t="s">
        <v>5</v>
      </c>
      <c r="B32" s="185"/>
      <c r="C32" s="185"/>
      <c r="D32" s="185"/>
      <c r="E32" s="185"/>
      <c r="F32" s="54">
        <f>F30-F31</f>
        <v>0</v>
      </c>
      <c r="G32" s="54">
        <f>G30-G31</f>
        <v>0</v>
      </c>
      <c r="H32" s="54">
        <f>H30-H31</f>
        <v>0</v>
      </c>
      <c r="J32" s="62"/>
      <c r="K32" s="61"/>
    </row>
    <row r="33" spans="1:8" s="34" customFormat="1" ht="6" customHeight="1">
      <c r="A33" s="173"/>
      <c r="B33" s="174"/>
      <c r="C33" s="174"/>
      <c r="D33" s="174"/>
      <c r="E33" s="174"/>
      <c r="F33" s="175"/>
      <c r="G33" s="175"/>
      <c r="H33" s="175"/>
    </row>
    <row r="34" spans="1:8" s="34" customFormat="1" ht="18">
      <c r="A34" s="181" t="s">
        <v>6</v>
      </c>
      <c r="B34" s="182"/>
      <c r="C34" s="182"/>
      <c r="D34" s="182"/>
      <c r="E34" s="182"/>
      <c r="F34" s="48">
        <f>IF((F23+F27+F32)&lt;&gt;0,"NESLAGANJE ZBROJA",(F23+F27+F32))</f>
        <v>0</v>
      </c>
      <c r="G34" s="48">
        <f>IF((G23+G27+G32)&lt;&gt;0,"NESLAGANJE ZBROJA",(G23+G27+G32))</f>
        <v>0</v>
      </c>
      <c r="H34" s="48">
        <f>IF((H23+H27+H32)&lt;&gt;0,"NESLAGANJE ZBROJA",(H23+H27+H32))</f>
        <v>0</v>
      </c>
    </row>
    <row r="35" spans="1:5" s="34" customFormat="1" ht="9" customHeight="1">
      <c r="A35" s="49"/>
      <c r="B35" s="40"/>
      <c r="C35" s="40"/>
      <c r="D35" s="40"/>
      <c r="E35" s="40"/>
    </row>
    <row r="36" spans="1:8" ht="32.25" customHeight="1">
      <c r="A36" s="187" t="s">
        <v>48</v>
      </c>
      <c r="B36" s="188"/>
      <c r="C36" s="188"/>
      <c r="D36" s="188"/>
      <c r="E36" s="188"/>
      <c r="F36" s="188"/>
      <c r="G36" s="188"/>
      <c r="H36" s="188"/>
    </row>
    <row r="37" ht="12.75">
      <c r="E37" s="63"/>
    </row>
    <row r="38" spans="6:8" ht="15.75">
      <c r="F38" s="179" t="s">
        <v>92</v>
      </c>
      <c r="G38" s="179"/>
      <c r="H38" s="179"/>
    </row>
    <row r="39" spans="6:8" ht="15.75">
      <c r="F39" s="180" t="s">
        <v>72</v>
      </c>
      <c r="G39" s="180"/>
      <c r="H39" s="180"/>
    </row>
    <row r="43" spans="5:8" ht="12.75">
      <c r="E43" s="64"/>
      <c r="F43" s="31"/>
      <c r="G43" s="31"/>
      <c r="H43" s="31"/>
    </row>
    <row r="44" spans="5:8" ht="12.75">
      <c r="E44" s="64"/>
      <c r="F44" s="29"/>
      <c r="G44" s="29"/>
      <c r="H44" s="29"/>
    </row>
    <row r="45" spans="5:8" ht="12.75">
      <c r="E45" s="64"/>
      <c r="F45" s="29"/>
      <c r="G45" s="29"/>
      <c r="H45" s="29"/>
    </row>
    <row r="46" spans="5:8" ht="12.75">
      <c r="E46" s="64"/>
      <c r="F46" s="29"/>
      <c r="G46" s="29"/>
      <c r="H46" s="29"/>
    </row>
    <row r="47" spans="5:8" ht="12.75">
      <c r="E47" s="64"/>
      <c r="F47" s="29"/>
      <c r="G47" s="29"/>
      <c r="H47" s="29"/>
    </row>
    <row r="48" ht="12.75">
      <c r="E48" s="64"/>
    </row>
    <row r="53" ht="12.75">
      <c r="F53" s="29"/>
    </row>
    <row r="54" ht="12.75">
      <c r="F54" s="29"/>
    </row>
    <row r="55" ht="12.75">
      <c r="F55" s="29"/>
    </row>
  </sheetData>
  <sheetProtection/>
  <mergeCells count="21">
    <mergeCell ref="A28:H28"/>
    <mergeCell ref="A13:H13"/>
    <mergeCell ref="A14:H14"/>
    <mergeCell ref="A15:H15"/>
    <mergeCell ref="A17:E17"/>
    <mergeCell ref="A18:E18"/>
    <mergeCell ref="A31:E31"/>
    <mergeCell ref="A19:E19"/>
    <mergeCell ref="A27:E27"/>
    <mergeCell ref="A22:E22"/>
    <mergeCell ref="A30:E30"/>
    <mergeCell ref="A33:H33"/>
    <mergeCell ref="A26:E26"/>
    <mergeCell ref="F38:H38"/>
    <mergeCell ref="F39:H39"/>
    <mergeCell ref="A21:E21"/>
    <mergeCell ref="A34:E34"/>
    <mergeCell ref="A23:E23"/>
    <mergeCell ref="A24:H24"/>
    <mergeCell ref="A36:H36"/>
    <mergeCell ref="A32:E3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zoomScale="110" zoomScaleNormal="110" zoomScaleSheetLayoutView="90" workbookViewId="0" topLeftCell="A4">
      <selection activeCell="C9" sqref="C9"/>
    </sheetView>
  </sheetViews>
  <sheetFormatPr defaultColWidth="11.421875" defaultRowHeight="12.75"/>
  <cols>
    <col min="1" max="1" width="36.7109375" style="7" customWidth="1"/>
    <col min="2" max="3" width="14.421875" style="7" customWidth="1"/>
    <col min="4" max="4" width="14.421875" style="35" customWidth="1"/>
    <col min="5" max="6" width="14.421875" style="2" customWidth="1"/>
    <col min="7" max="7" width="16.7109375" style="2" customWidth="1"/>
    <col min="8" max="8" width="14.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10" ht="15.75">
      <c r="A1" s="91" t="str">
        <f>+'OPĆI DIO'!A10</f>
        <v>KLASA: 400-02/20-01/08</v>
      </c>
      <c r="B1" s="90"/>
      <c r="C1" s="90"/>
      <c r="D1" s="90"/>
      <c r="E1" s="88"/>
      <c r="F1" s="88"/>
      <c r="G1" s="88"/>
      <c r="H1" s="88"/>
      <c r="I1" s="88"/>
      <c r="J1" s="88"/>
    </row>
    <row r="2" spans="1:10" ht="15.75">
      <c r="A2" s="91" t="str">
        <f>+'OPĆI DIO'!A11</f>
        <v>URBROJ: 2168-22-20-01</v>
      </c>
      <c r="B2" s="90"/>
      <c r="C2" s="90"/>
      <c r="D2" s="90"/>
      <c r="E2" s="88"/>
      <c r="F2" s="88"/>
      <c r="G2" s="88"/>
      <c r="H2" s="88"/>
      <c r="I2" s="88"/>
      <c r="J2" s="88"/>
    </row>
    <row r="3" spans="1:10" ht="15.75">
      <c r="A3" s="91" t="str">
        <f>+'OPĆI DIO'!A12</f>
        <v>Pula, 18. prosinca 2020. godine</v>
      </c>
      <c r="B3" s="90"/>
      <c r="C3" s="90"/>
      <c r="D3" s="90"/>
      <c r="E3" s="88"/>
      <c r="F3" s="88"/>
      <c r="G3" s="88"/>
      <c r="H3" s="88"/>
      <c r="I3" s="88"/>
      <c r="J3" s="88"/>
    </row>
    <row r="4" spans="1:8" ht="18">
      <c r="A4" s="186" t="s">
        <v>148</v>
      </c>
      <c r="B4" s="186"/>
      <c r="C4" s="186"/>
      <c r="D4" s="186"/>
      <c r="E4" s="186"/>
      <c r="F4" s="186"/>
      <c r="G4" s="186"/>
      <c r="H4" s="186"/>
    </row>
    <row r="5" spans="1:8" s="1" customFormat="1" ht="13.5" thickBot="1">
      <c r="A5" s="5"/>
      <c r="H5" s="6" t="s">
        <v>7</v>
      </c>
    </row>
    <row r="6" spans="1:8" s="1" customFormat="1" ht="16.5" thickBot="1">
      <c r="A6" s="80" t="s">
        <v>8</v>
      </c>
      <c r="B6" s="201" t="s">
        <v>75</v>
      </c>
      <c r="C6" s="202"/>
      <c r="D6" s="202"/>
      <c r="E6" s="202"/>
      <c r="F6" s="202"/>
      <c r="G6" s="202"/>
      <c r="H6" s="203"/>
    </row>
    <row r="7" spans="1:8" s="1" customFormat="1" ht="83.25" customHeight="1" thickBot="1">
      <c r="A7" s="51" t="s">
        <v>74</v>
      </c>
      <c r="B7" s="95" t="s">
        <v>85</v>
      </c>
      <c r="C7" s="96" t="s">
        <v>86</v>
      </c>
      <c r="D7" s="96" t="s">
        <v>87</v>
      </c>
      <c r="E7" s="96" t="s">
        <v>88</v>
      </c>
      <c r="F7" s="96" t="s">
        <v>89</v>
      </c>
      <c r="G7" s="96" t="s">
        <v>90</v>
      </c>
      <c r="H7" s="97" t="s">
        <v>91</v>
      </c>
    </row>
    <row r="8" spans="1:8" s="68" customFormat="1" ht="29.25">
      <c r="A8" s="157" t="s">
        <v>113</v>
      </c>
      <c r="B8" s="81">
        <f>+B11</f>
        <v>4241000</v>
      </c>
      <c r="C8" s="65"/>
      <c r="D8" s="65"/>
      <c r="E8" s="65">
        <f>SUM(E9:E12)</f>
        <v>1015502</v>
      </c>
      <c r="F8" s="65"/>
      <c r="G8" s="66"/>
      <c r="H8" s="67"/>
    </row>
    <row r="9" spans="1:8" s="68" customFormat="1" ht="29.25">
      <c r="A9" s="158" t="s">
        <v>114</v>
      </c>
      <c r="B9" s="82"/>
      <c r="C9" s="70"/>
      <c r="D9" s="69"/>
      <c r="E9" s="69">
        <v>70000</v>
      </c>
      <c r="F9" s="69"/>
      <c r="G9" s="71"/>
      <c r="H9" s="72"/>
    </row>
    <row r="10" spans="1:8" s="68" customFormat="1" ht="16.5">
      <c r="A10" s="158" t="s">
        <v>115</v>
      </c>
      <c r="B10" s="82"/>
      <c r="C10" s="70"/>
      <c r="D10" s="69"/>
      <c r="E10" s="69"/>
      <c r="F10" s="69"/>
      <c r="G10" s="71"/>
      <c r="H10" s="72"/>
    </row>
    <row r="11" spans="1:8" s="68" customFormat="1" ht="29.25">
      <c r="A11" s="158" t="s">
        <v>116</v>
      </c>
      <c r="B11" s="82">
        <v>4241000</v>
      </c>
      <c r="C11" s="70"/>
      <c r="D11" s="69"/>
      <c r="E11" s="69"/>
      <c r="F11" s="69"/>
      <c r="G11" s="71"/>
      <c r="H11" s="72"/>
    </row>
    <row r="12" spans="1:8" s="68" customFormat="1" ht="33.75" thickBot="1">
      <c r="A12" s="172" t="s">
        <v>146</v>
      </c>
      <c r="B12" s="83"/>
      <c r="C12" s="74"/>
      <c r="D12" s="74"/>
      <c r="E12" s="73">
        <v>945502</v>
      </c>
      <c r="F12" s="74"/>
      <c r="G12" s="74"/>
      <c r="H12" s="75"/>
    </row>
    <row r="13" spans="1:8" s="68" customFormat="1" ht="29.25">
      <c r="A13" s="157" t="s">
        <v>117</v>
      </c>
      <c r="B13" s="81"/>
      <c r="C13" s="65"/>
      <c r="D13" s="65"/>
      <c r="E13" s="65"/>
      <c r="F13" s="65"/>
      <c r="G13" s="65">
        <f>+G14</f>
        <v>4000</v>
      </c>
      <c r="H13" s="67"/>
    </row>
    <row r="14" spans="1:8" s="68" customFormat="1" ht="17.25" thickBot="1">
      <c r="A14" s="160" t="s">
        <v>118</v>
      </c>
      <c r="B14" s="84"/>
      <c r="C14" s="70"/>
      <c r="D14" s="70"/>
      <c r="E14" s="70"/>
      <c r="F14" s="70"/>
      <c r="G14" s="70">
        <v>4000</v>
      </c>
      <c r="H14" s="76"/>
    </row>
    <row r="15" spans="1:8" s="68" customFormat="1" ht="29.25">
      <c r="A15" s="161" t="s">
        <v>119</v>
      </c>
      <c r="B15" s="81"/>
      <c r="C15" s="65">
        <f>+C16</f>
        <v>46000</v>
      </c>
      <c r="D15" s="65"/>
      <c r="E15" s="65"/>
      <c r="F15" s="65">
        <v>1000</v>
      </c>
      <c r="G15" s="65"/>
      <c r="H15" s="67"/>
    </row>
    <row r="16" spans="1:8" s="68" customFormat="1" ht="29.25">
      <c r="A16" s="158" t="s">
        <v>120</v>
      </c>
      <c r="B16" s="82"/>
      <c r="C16" s="70">
        <v>46000</v>
      </c>
      <c r="D16" s="69"/>
      <c r="E16" s="69"/>
      <c r="F16" s="69"/>
      <c r="G16" s="71"/>
      <c r="H16" s="72"/>
    </row>
    <row r="17" spans="1:8" s="68" customFormat="1" ht="30" thickBot="1">
      <c r="A17" s="159" t="s">
        <v>121</v>
      </c>
      <c r="B17" s="84"/>
      <c r="C17" s="70"/>
      <c r="D17" s="70"/>
      <c r="E17" s="70"/>
      <c r="F17" s="70">
        <v>1000</v>
      </c>
      <c r="G17" s="70"/>
      <c r="H17" s="76"/>
    </row>
    <row r="18" spans="1:8" s="68" customFormat="1" ht="27.75" customHeight="1" hidden="1" thickBot="1">
      <c r="A18" s="162" t="s">
        <v>122</v>
      </c>
      <c r="B18" s="84"/>
      <c r="C18" s="70"/>
      <c r="D18" s="70"/>
      <c r="E18" s="70"/>
      <c r="F18" s="70"/>
      <c r="G18" s="70"/>
      <c r="H18" s="76"/>
    </row>
    <row r="19" spans="1:8" s="68" customFormat="1" ht="29.25">
      <c r="A19" s="161" t="s">
        <v>123</v>
      </c>
      <c r="B19" s="81">
        <f>+B20</f>
        <v>573570</v>
      </c>
      <c r="C19" s="65"/>
      <c r="D19" s="65"/>
      <c r="E19" s="65"/>
      <c r="F19" s="65"/>
      <c r="G19" s="65"/>
      <c r="H19" s="67"/>
    </row>
    <row r="20" spans="1:8" s="68" customFormat="1" ht="30" thickBot="1">
      <c r="A20" s="159" t="s">
        <v>124</v>
      </c>
      <c r="B20" s="84">
        <v>573570</v>
      </c>
      <c r="C20" s="70"/>
      <c r="D20" s="70"/>
      <c r="E20" s="70"/>
      <c r="F20" s="70"/>
      <c r="G20" s="70"/>
      <c r="H20" s="76"/>
    </row>
    <row r="21" spans="1:8" s="68" customFormat="1" ht="24" customHeight="1">
      <c r="A21" s="161" t="s">
        <v>125</v>
      </c>
      <c r="B21" s="81"/>
      <c r="C21" s="65"/>
      <c r="D21" s="65"/>
      <c r="E21" s="65"/>
      <c r="F21" s="65"/>
      <c r="G21" s="65"/>
      <c r="H21" s="67"/>
    </row>
    <row r="22" spans="1:8" s="68" customFormat="1" ht="24" customHeight="1" thickBot="1">
      <c r="A22" s="159" t="s">
        <v>126</v>
      </c>
      <c r="B22" s="85"/>
      <c r="C22" s="70"/>
      <c r="D22" s="70"/>
      <c r="E22" s="70"/>
      <c r="F22" s="70"/>
      <c r="G22" s="70"/>
      <c r="H22" s="76"/>
    </row>
    <row r="23" spans="1:8" s="68" customFormat="1" ht="24" customHeight="1">
      <c r="A23" s="163" t="s">
        <v>73</v>
      </c>
      <c r="B23" s="65">
        <v>0</v>
      </c>
      <c r="C23" s="65"/>
      <c r="D23" s="65">
        <v>0</v>
      </c>
      <c r="E23" s="65"/>
      <c r="F23" s="65"/>
      <c r="G23" s="65"/>
      <c r="H23" s="67"/>
    </row>
    <row r="24" spans="1:8" s="68" customFormat="1" ht="24" customHeight="1" thickBot="1">
      <c r="A24" s="164" t="s">
        <v>127</v>
      </c>
      <c r="B24" s="70">
        <v>0</v>
      </c>
      <c r="C24" s="70"/>
      <c r="D24" s="70">
        <v>0</v>
      </c>
      <c r="E24" s="70"/>
      <c r="F24" s="70"/>
      <c r="G24" s="70"/>
      <c r="H24" s="76"/>
    </row>
    <row r="25" spans="1:8" s="79" customFormat="1" ht="24" customHeight="1" thickBot="1">
      <c r="A25" s="165" t="s">
        <v>9</v>
      </c>
      <c r="B25" s="77">
        <f aca="true" t="shared" si="0" ref="B25:H25">+B8+B13+B15+B19+B21+B23</f>
        <v>4814570</v>
      </c>
      <c r="C25" s="77">
        <f t="shared" si="0"/>
        <v>46000</v>
      </c>
      <c r="D25" s="77">
        <f t="shared" si="0"/>
        <v>0</v>
      </c>
      <c r="E25" s="77">
        <f t="shared" si="0"/>
        <v>1015502</v>
      </c>
      <c r="F25" s="77">
        <f t="shared" si="0"/>
        <v>1000</v>
      </c>
      <c r="G25" s="77">
        <f t="shared" si="0"/>
        <v>4000</v>
      </c>
      <c r="H25" s="78">
        <f t="shared" si="0"/>
        <v>0</v>
      </c>
    </row>
    <row r="26" spans="1:8" s="68" customFormat="1" ht="24" customHeight="1" thickBot="1">
      <c r="A26" s="165" t="s">
        <v>43</v>
      </c>
      <c r="B26" s="206">
        <f>SUM(B25:H25)</f>
        <v>5881072</v>
      </c>
      <c r="C26" s="207"/>
      <c r="D26" s="207"/>
      <c r="E26" s="207"/>
      <c r="F26" s="207"/>
      <c r="G26" s="207"/>
      <c r="H26" s="208"/>
    </row>
    <row r="27" spans="1:8" ht="24" customHeight="1" thickBot="1">
      <c r="A27" s="80" t="s">
        <v>8</v>
      </c>
      <c r="B27" s="201" t="s">
        <v>112</v>
      </c>
      <c r="C27" s="202"/>
      <c r="D27" s="202"/>
      <c r="E27" s="202"/>
      <c r="F27" s="202"/>
      <c r="G27" s="202"/>
      <c r="H27" s="203"/>
    </row>
    <row r="28" spans="1:8" ht="90" thickBot="1">
      <c r="A28" s="51" t="s">
        <v>74</v>
      </c>
      <c r="B28" s="95" t="s">
        <v>85</v>
      </c>
      <c r="C28" s="96" t="s">
        <v>86</v>
      </c>
      <c r="D28" s="96" t="s">
        <v>87</v>
      </c>
      <c r="E28" s="96" t="s">
        <v>88</v>
      </c>
      <c r="F28" s="96" t="s">
        <v>89</v>
      </c>
      <c r="G28" s="96" t="s">
        <v>90</v>
      </c>
      <c r="H28" s="97" t="s">
        <v>91</v>
      </c>
    </row>
    <row r="29" spans="1:8" s="68" customFormat="1" ht="27.75" customHeight="1" thickBot="1">
      <c r="A29" s="157" t="s">
        <v>113</v>
      </c>
      <c r="B29" s="81">
        <v>4240000</v>
      </c>
      <c r="C29" s="65"/>
      <c r="D29" s="65"/>
      <c r="E29" s="65">
        <v>737079</v>
      </c>
      <c r="F29" s="65"/>
      <c r="G29" s="65"/>
      <c r="H29" s="67"/>
    </row>
    <row r="30" spans="1:8" s="68" customFormat="1" ht="27.75" customHeight="1" hidden="1" thickBot="1">
      <c r="A30" s="158" t="s">
        <v>114</v>
      </c>
      <c r="B30" s="82"/>
      <c r="C30" s="70"/>
      <c r="D30" s="69"/>
      <c r="E30" s="69"/>
      <c r="F30" s="69"/>
      <c r="G30" s="71"/>
      <c r="H30" s="72"/>
    </row>
    <row r="31" spans="1:8" s="68" customFormat="1" ht="27.75" customHeight="1" thickBot="1">
      <c r="A31" s="166" t="s">
        <v>117</v>
      </c>
      <c r="B31" s="81"/>
      <c r="C31" s="65"/>
      <c r="D31" s="65">
        <v>0</v>
      </c>
      <c r="E31" s="65"/>
      <c r="F31" s="65"/>
      <c r="G31" s="65">
        <v>4000</v>
      </c>
      <c r="H31" s="67"/>
    </row>
    <row r="32" spans="1:8" s="68" customFormat="1" ht="27.75" customHeight="1" hidden="1">
      <c r="A32" s="167" t="s">
        <v>116</v>
      </c>
      <c r="B32" s="83"/>
      <c r="C32" s="74"/>
      <c r="D32" s="74"/>
      <c r="E32" s="74"/>
      <c r="F32" s="74"/>
      <c r="G32" s="74"/>
      <c r="H32" s="75"/>
    </row>
    <row r="33" spans="1:8" s="68" customFormat="1" ht="27.75" customHeight="1" hidden="1" thickBot="1">
      <c r="A33" s="160" t="s">
        <v>118</v>
      </c>
      <c r="B33" s="84"/>
      <c r="C33" s="70"/>
      <c r="D33" s="70"/>
      <c r="E33" s="70"/>
      <c r="F33" s="70"/>
      <c r="G33" s="70"/>
      <c r="H33" s="76"/>
    </row>
    <row r="34" spans="1:8" s="68" customFormat="1" ht="27.75" customHeight="1" thickBot="1">
      <c r="A34" s="166" t="s">
        <v>119</v>
      </c>
      <c r="B34" s="81"/>
      <c r="C34" s="65">
        <v>46000</v>
      </c>
      <c r="D34" s="65"/>
      <c r="E34" s="65"/>
      <c r="F34" s="65">
        <v>1000</v>
      </c>
      <c r="G34" s="65"/>
      <c r="H34" s="67"/>
    </row>
    <row r="35" spans="1:8" s="68" customFormat="1" ht="27.75" customHeight="1" hidden="1">
      <c r="A35" s="167" t="s">
        <v>120</v>
      </c>
      <c r="B35" s="84"/>
      <c r="C35" s="70"/>
      <c r="D35" s="70"/>
      <c r="E35" s="70"/>
      <c r="F35" s="70"/>
      <c r="G35" s="70"/>
      <c r="H35" s="76"/>
    </row>
    <row r="36" spans="1:8" s="68" customFormat="1" ht="27.75" customHeight="1" hidden="1" thickBot="1">
      <c r="A36" s="159" t="s">
        <v>122</v>
      </c>
      <c r="B36" s="84"/>
      <c r="C36" s="70"/>
      <c r="D36" s="70"/>
      <c r="E36" s="70"/>
      <c r="F36" s="70"/>
      <c r="G36" s="70"/>
      <c r="H36" s="76"/>
    </row>
    <row r="37" spans="1:8" s="68" customFormat="1" ht="27" customHeight="1" thickBot="1">
      <c r="A37" s="166" t="s">
        <v>128</v>
      </c>
      <c r="B37" s="81">
        <v>573570</v>
      </c>
      <c r="C37" s="65"/>
      <c r="D37" s="65"/>
      <c r="E37" s="65"/>
      <c r="F37" s="65"/>
      <c r="G37" s="65"/>
      <c r="H37" s="67"/>
    </row>
    <row r="38" spans="1:8" s="68" customFormat="1" ht="27.75" customHeight="1" hidden="1" thickBot="1">
      <c r="A38" s="162" t="s">
        <v>129</v>
      </c>
      <c r="B38" s="84">
        <v>479776</v>
      </c>
      <c r="C38" s="70"/>
      <c r="D38" s="70"/>
      <c r="E38" s="70"/>
      <c r="F38" s="70"/>
      <c r="G38" s="70"/>
      <c r="H38" s="76"/>
    </row>
    <row r="39" spans="1:8" s="68" customFormat="1" ht="27.75" customHeight="1" hidden="1" thickBot="1">
      <c r="A39" s="161" t="s">
        <v>125</v>
      </c>
      <c r="B39" s="87"/>
      <c r="C39" s="65"/>
      <c r="D39" s="65"/>
      <c r="E39" s="65"/>
      <c r="F39" s="65"/>
      <c r="G39" s="65"/>
      <c r="H39" s="67"/>
    </row>
    <row r="40" spans="1:8" s="68" customFormat="1" ht="27.75" customHeight="1" hidden="1" thickBot="1">
      <c r="A40" s="164" t="s">
        <v>130</v>
      </c>
      <c r="B40" s="86"/>
      <c r="C40" s="70"/>
      <c r="D40" s="70"/>
      <c r="E40" s="70"/>
      <c r="F40" s="70"/>
      <c r="G40" s="70">
        <v>1000</v>
      </c>
      <c r="H40" s="76"/>
    </row>
    <row r="41" spans="1:8" s="68" customFormat="1" ht="27.75" customHeight="1" hidden="1" thickBot="1">
      <c r="A41" s="163" t="s">
        <v>73</v>
      </c>
      <c r="B41" s="65"/>
      <c r="C41" s="65"/>
      <c r="D41" s="65"/>
      <c r="E41" s="65">
        <f>SUM(E42)</f>
        <v>0</v>
      </c>
      <c r="F41" s="65"/>
      <c r="G41" s="65"/>
      <c r="H41" s="67"/>
    </row>
    <row r="42" spans="1:8" s="68" customFormat="1" ht="27.75" customHeight="1" hidden="1" thickBot="1">
      <c r="A42" s="164" t="s">
        <v>127</v>
      </c>
      <c r="B42" s="70"/>
      <c r="C42" s="70"/>
      <c r="D42" s="70"/>
      <c r="E42" s="70"/>
      <c r="F42" s="70"/>
      <c r="G42" s="70"/>
      <c r="H42" s="76"/>
    </row>
    <row r="43" spans="1:8" s="79" customFormat="1" ht="18.75" customHeight="1" thickBot="1">
      <c r="A43" s="165" t="s">
        <v>9</v>
      </c>
      <c r="B43" s="77">
        <f aca="true" t="shared" si="1" ref="B43:G43">+B29+B31+B34+B37+B39+B41</f>
        <v>4813570</v>
      </c>
      <c r="C43" s="77">
        <f t="shared" si="1"/>
        <v>46000</v>
      </c>
      <c r="D43" s="77">
        <f t="shared" si="1"/>
        <v>0</v>
      </c>
      <c r="E43" s="77">
        <f t="shared" si="1"/>
        <v>737079</v>
      </c>
      <c r="F43" s="77">
        <f t="shared" si="1"/>
        <v>1000</v>
      </c>
      <c r="G43" s="77">
        <f t="shared" si="1"/>
        <v>4000</v>
      </c>
      <c r="H43" s="78"/>
    </row>
    <row r="44" spans="1:8" s="68" customFormat="1" ht="20.25" customHeight="1" thickBot="1">
      <c r="A44" s="165" t="s">
        <v>44</v>
      </c>
      <c r="B44" s="206">
        <f>SUM(B43:H43)</f>
        <v>5601649</v>
      </c>
      <c r="C44" s="207"/>
      <c r="D44" s="207"/>
      <c r="E44" s="207"/>
      <c r="F44" s="207"/>
      <c r="G44" s="207"/>
      <c r="H44" s="208"/>
    </row>
    <row r="45" spans="4:5" ht="9" customHeight="1" thickBot="1">
      <c r="D45" s="8"/>
      <c r="E45" s="9"/>
    </row>
    <row r="46" spans="1:8" ht="16.5" thickBot="1">
      <c r="A46" s="80" t="s">
        <v>8</v>
      </c>
      <c r="B46" s="201" t="s">
        <v>137</v>
      </c>
      <c r="C46" s="202"/>
      <c r="D46" s="202"/>
      <c r="E46" s="202"/>
      <c r="F46" s="202"/>
      <c r="G46" s="202"/>
      <c r="H46" s="203"/>
    </row>
    <row r="47" spans="1:8" ht="90" thickBot="1">
      <c r="A47" s="51" t="s">
        <v>74</v>
      </c>
      <c r="B47" s="95" t="s">
        <v>85</v>
      </c>
      <c r="C47" s="96" t="s">
        <v>86</v>
      </c>
      <c r="D47" s="96" t="s">
        <v>87</v>
      </c>
      <c r="E47" s="96" t="s">
        <v>88</v>
      </c>
      <c r="F47" s="96" t="s">
        <v>89</v>
      </c>
      <c r="G47" s="96" t="s">
        <v>90</v>
      </c>
      <c r="H47" s="97" t="s">
        <v>91</v>
      </c>
    </row>
    <row r="48" spans="1:8" s="68" customFormat="1" ht="30" thickBot="1">
      <c r="A48" s="157" t="s">
        <v>113</v>
      </c>
      <c r="B48" s="81">
        <v>4240000</v>
      </c>
      <c r="C48" s="65"/>
      <c r="D48" s="65"/>
      <c r="E48" s="65">
        <v>330862</v>
      </c>
      <c r="F48" s="65"/>
      <c r="G48" s="65"/>
      <c r="H48" s="67"/>
    </row>
    <row r="49" spans="1:8" s="68" customFormat="1" ht="27.75" customHeight="1" hidden="1" thickBot="1">
      <c r="A49" s="158" t="s">
        <v>114</v>
      </c>
      <c r="B49" s="82"/>
      <c r="C49" s="70"/>
      <c r="D49" s="69"/>
      <c r="E49" s="69"/>
      <c r="F49" s="69"/>
      <c r="G49" s="71"/>
      <c r="H49" s="72"/>
    </row>
    <row r="50" spans="1:8" s="68" customFormat="1" ht="30" thickBot="1">
      <c r="A50" s="166" t="s">
        <v>117</v>
      </c>
      <c r="B50" s="81"/>
      <c r="C50" s="65"/>
      <c r="D50" s="65">
        <v>0</v>
      </c>
      <c r="E50" s="65"/>
      <c r="F50" s="65"/>
      <c r="G50" s="65">
        <v>4000</v>
      </c>
      <c r="H50" s="67"/>
    </row>
    <row r="51" spans="1:8" s="68" customFormat="1" ht="27.75" customHeight="1" hidden="1">
      <c r="A51" s="167" t="s">
        <v>116</v>
      </c>
      <c r="B51" s="83"/>
      <c r="C51" s="74"/>
      <c r="D51" s="74"/>
      <c r="E51" s="74"/>
      <c r="F51" s="74"/>
      <c r="G51" s="74"/>
      <c r="H51" s="75"/>
    </row>
    <row r="52" spans="1:8" s="68" customFormat="1" ht="27.75" customHeight="1" hidden="1" thickBot="1">
      <c r="A52" s="160" t="s">
        <v>118</v>
      </c>
      <c r="B52" s="84"/>
      <c r="C52" s="70"/>
      <c r="D52" s="70"/>
      <c r="E52" s="70"/>
      <c r="F52" s="70"/>
      <c r="G52" s="70"/>
      <c r="H52" s="76"/>
    </row>
    <row r="53" spans="1:8" s="68" customFormat="1" ht="30" thickBot="1">
      <c r="A53" s="166" t="s">
        <v>119</v>
      </c>
      <c r="B53" s="81"/>
      <c r="C53" s="65">
        <v>46000</v>
      </c>
      <c r="D53" s="65"/>
      <c r="E53" s="65"/>
      <c r="F53" s="65">
        <v>1000</v>
      </c>
      <c r="G53" s="65"/>
      <c r="H53" s="67"/>
    </row>
    <row r="54" spans="1:8" s="68" customFormat="1" ht="27.75" customHeight="1" hidden="1" thickBot="1">
      <c r="A54" s="167" t="s">
        <v>120</v>
      </c>
      <c r="B54" s="84"/>
      <c r="C54" s="70"/>
      <c r="D54" s="70"/>
      <c r="E54" s="70"/>
      <c r="F54" s="70"/>
      <c r="G54" s="70"/>
      <c r="H54" s="76"/>
    </row>
    <row r="55" spans="1:8" s="68" customFormat="1" ht="27.75" customHeight="1" hidden="1" thickBot="1">
      <c r="A55" s="159" t="s">
        <v>122</v>
      </c>
      <c r="B55" s="84"/>
      <c r="C55" s="70"/>
      <c r="D55" s="70"/>
      <c r="E55" s="70"/>
      <c r="F55" s="70"/>
      <c r="G55" s="70"/>
      <c r="H55" s="76"/>
    </row>
    <row r="56" spans="1:8" s="68" customFormat="1" ht="27.75" customHeight="1" thickBot="1">
      <c r="A56" s="166" t="s">
        <v>128</v>
      </c>
      <c r="B56" s="81">
        <v>573570</v>
      </c>
      <c r="C56" s="65"/>
      <c r="D56" s="65"/>
      <c r="E56" s="65"/>
      <c r="F56" s="65"/>
      <c r="G56" s="65"/>
      <c r="H56" s="67"/>
    </row>
    <row r="57" spans="1:8" s="68" customFormat="1" ht="27.75" customHeight="1" hidden="1" thickBot="1">
      <c r="A57" s="162" t="s">
        <v>129</v>
      </c>
      <c r="B57" s="84">
        <v>479776</v>
      </c>
      <c r="C57" s="70"/>
      <c r="D57" s="70"/>
      <c r="E57" s="70"/>
      <c r="F57" s="70"/>
      <c r="G57" s="70"/>
      <c r="H57" s="76"/>
    </row>
    <row r="58" spans="1:8" s="68" customFormat="1" ht="27.75" customHeight="1" hidden="1" thickBot="1">
      <c r="A58" s="161" t="s">
        <v>125</v>
      </c>
      <c r="B58" s="87"/>
      <c r="C58" s="65"/>
      <c r="D58" s="65"/>
      <c r="E58" s="65"/>
      <c r="F58" s="65"/>
      <c r="G58" s="65"/>
      <c r="H58" s="67"/>
    </row>
    <row r="59" spans="1:8" s="68" customFormat="1" ht="27.75" customHeight="1" hidden="1" thickBot="1">
      <c r="A59" s="164" t="s">
        <v>130</v>
      </c>
      <c r="B59" s="86"/>
      <c r="C59" s="70"/>
      <c r="D59" s="70"/>
      <c r="E59" s="70"/>
      <c r="F59" s="70"/>
      <c r="G59" s="70">
        <v>1000</v>
      </c>
      <c r="H59" s="76"/>
    </row>
    <row r="60" spans="1:8" s="68" customFormat="1" ht="27.75" customHeight="1" hidden="1" thickBot="1">
      <c r="A60" s="163" t="s">
        <v>73</v>
      </c>
      <c r="B60" s="65"/>
      <c r="C60" s="65"/>
      <c r="D60" s="65"/>
      <c r="E60" s="65">
        <f>SUM(E61)</f>
        <v>0</v>
      </c>
      <c r="F60" s="65"/>
      <c r="G60" s="65"/>
      <c r="H60" s="67"/>
    </row>
    <row r="61" spans="1:8" s="68" customFormat="1" ht="27.75" customHeight="1" hidden="1" thickBot="1">
      <c r="A61" s="164" t="s">
        <v>127</v>
      </c>
      <c r="B61" s="70"/>
      <c r="C61" s="70"/>
      <c r="D61" s="70"/>
      <c r="E61" s="70"/>
      <c r="F61" s="70"/>
      <c r="G61" s="70"/>
      <c r="H61" s="76"/>
    </row>
    <row r="62" spans="1:8" s="79" customFormat="1" ht="24" customHeight="1" thickBot="1">
      <c r="A62" s="165" t="s">
        <v>9</v>
      </c>
      <c r="B62" s="77">
        <f aca="true" t="shared" si="2" ref="B62:G62">+B48+B50+B53+B56+B58+B60</f>
        <v>4813570</v>
      </c>
      <c r="C62" s="77">
        <f t="shared" si="2"/>
        <v>46000</v>
      </c>
      <c r="D62" s="77">
        <f t="shared" si="2"/>
        <v>0</v>
      </c>
      <c r="E62" s="77">
        <f t="shared" si="2"/>
        <v>330862</v>
      </c>
      <c r="F62" s="77">
        <f t="shared" si="2"/>
        <v>1000</v>
      </c>
      <c r="G62" s="77">
        <f t="shared" si="2"/>
        <v>4000</v>
      </c>
      <c r="H62" s="78"/>
    </row>
    <row r="63" spans="1:8" s="68" customFormat="1" ht="21.75" customHeight="1" thickBot="1">
      <c r="A63" s="165" t="s">
        <v>76</v>
      </c>
      <c r="B63" s="206">
        <f>SUM(B62:H62)</f>
        <v>5195432</v>
      </c>
      <c r="C63" s="207"/>
      <c r="D63" s="207"/>
      <c r="E63" s="207"/>
      <c r="F63" s="207"/>
      <c r="G63" s="207"/>
      <c r="H63" s="208"/>
    </row>
    <row r="64" spans="1:8" s="68" customFormat="1" ht="9" customHeight="1">
      <c r="A64" s="155"/>
      <c r="B64" s="156"/>
      <c r="C64" s="156"/>
      <c r="D64" s="156"/>
      <c r="E64" s="156"/>
      <c r="F64" s="156"/>
      <c r="G64" s="156"/>
      <c r="H64" s="156"/>
    </row>
    <row r="65" spans="4:8" ht="13.5" customHeight="1">
      <c r="D65" s="16"/>
      <c r="E65" s="17"/>
      <c r="F65" s="179" t="s">
        <v>92</v>
      </c>
      <c r="G65" s="179"/>
      <c r="H65" s="179"/>
    </row>
    <row r="66" spans="4:8" ht="13.5" customHeight="1">
      <c r="D66" s="8"/>
      <c r="E66" s="9"/>
      <c r="F66" s="180" t="s">
        <v>72</v>
      </c>
      <c r="G66" s="180"/>
      <c r="H66" s="180"/>
    </row>
    <row r="67" spans="3:5" ht="28.5" customHeight="1">
      <c r="C67" s="10"/>
      <c r="D67" s="8"/>
      <c r="E67" s="18"/>
    </row>
    <row r="68" spans="3:5" ht="13.5" customHeight="1">
      <c r="C68" s="10"/>
      <c r="D68" s="8"/>
      <c r="E68" s="13"/>
    </row>
    <row r="69" spans="4:5" ht="13.5" customHeight="1">
      <c r="D69" s="8"/>
      <c r="E69" s="9"/>
    </row>
    <row r="70" spans="4:5" ht="13.5" customHeight="1">
      <c r="D70" s="8"/>
      <c r="E70" s="17"/>
    </row>
    <row r="71" spans="4:5" ht="13.5" customHeight="1">
      <c r="D71" s="8"/>
      <c r="E71" s="9"/>
    </row>
    <row r="72" spans="4:5" ht="22.5" customHeight="1">
      <c r="D72" s="8"/>
      <c r="E72" s="19"/>
    </row>
    <row r="73" spans="4:5" ht="13.5" customHeight="1">
      <c r="D73" s="14"/>
      <c r="E73" s="15"/>
    </row>
    <row r="74" spans="2:5" ht="13.5" customHeight="1">
      <c r="B74" s="10"/>
      <c r="D74" s="14"/>
      <c r="E74" s="20"/>
    </row>
    <row r="75" spans="3:5" ht="13.5" customHeight="1">
      <c r="C75" s="10"/>
      <c r="D75" s="14"/>
      <c r="E75" s="21"/>
    </row>
    <row r="76" spans="3:5" ht="13.5" customHeight="1">
      <c r="C76" s="10"/>
      <c r="D76" s="16"/>
      <c r="E76" s="13"/>
    </row>
    <row r="77" spans="4:5" ht="13.5" customHeight="1">
      <c r="D77" s="8"/>
      <c r="E77" s="9"/>
    </row>
    <row r="78" spans="2:5" ht="13.5" customHeight="1">
      <c r="B78" s="10"/>
      <c r="D78" s="8"/>
      <c r="E78" s="11"/>
    </row>
    <row r="79" spans="3:5" ht="13.5" customHeight="1">
      <c r="C79" s="10"/>
      <c r="D79" s="8"/>
      <c r="E79" s="20"/>
    </row>
    <row r="80" spans="3:5" ht="13.5" customHeight="1">
      <c r="C80" s="10"/>
      <c r="D80" s="16"/>
      <c r="E80" s="13"/>
    </row>
    <row r="81" spans="4:5" ht="13.5" customHeight="1">
      <c r="D81" s="14"/>
      <c r="E81" s="9"/>
    </row>
    <row r="82" spans="3:5" ht="13.5" customHeight="1">
      <c r="C82" s="10"/>
      <c r="D82" s="14"/>
      <c r="E82" s="20"/>
    </row>
    <row r="83" spans="4:5" ht="22.5" customHeight="1">
      <c r="D83" s="16"/>
      <c r="E83" s="19"/>
    </row>
    <row r="84" spans="4:5" ht="13.5" customHeight="1">
      <c r="D84" s="8"/>
      <c r="E84" s="9"/>
    </row>
    <row r="85" spans="4:5" ht="13.5" customHeight="1">
      <c r="D85" s="16"/>
      <c r="E85" s="13"/>
    </row>
    <row r="86" spans="4:5" ht="13.5" customHeight="1">
      <c r="D86" s="8"/>
      <c r="E86" s="9"/>
    </row>
    <row r="87" spans="4:5" ht="13.5" customHeight="1">
      <c r="D87" s="8"/>
      <c r="E87" s="9"/>
    </row>
    <row r="88" spans="1:5" ht="13.5" customHeight="1">
      <c r="A88" s="10"/>
      <c r="D88" s="22"/>
      <c r="E88" s="20"/>
    </row>
    <row r="89" spans="2:5" ht="13.5" customHeight="1">
      <c r="B89" s="10"/>
      <c r="C89" s="10"/>
      <c r="D89" s="23"/>
      <c r="E89" s="20"/>
    </row>
    <row r="90" spans="2:5" ht="13.5" customHeight="1">
      <c r="B90" s="10"/>
      <c r="C90" s="10"/>
      <c r="D90" s="23"/>
      <c r="E90" s="11"/>
    </row>
    <row r="91" spans="2:5" ht="13.5" customHeight="1">
      <c r="B91" s="10"/>
      <c r="C91" s="10"/>
      <c r="D91" s="16"/>
      <c r="E91" s="17"/>
    </row>
    <row r="92" spans="4:5" ht="12.75">
      <c r="D92" s="8"/>
      <c r="E92" s="9"/>
    </row>
    <row r="93" spans="2:5" ht="12.75">
      <c r="B93" s="10"/>
      <c r="D93" s="8"/>
      <c r="E93" s="20"/>
    </row>
    <row r="94" spans="3:5" ht="12.75">
      <c r="C94" s="10"/>
      <c r="D94" s="8"/>
      <c r="E94" s="11"/>
    </row>
    <row r="95" spans="3:5" ht="12.75">
      <c r="C95" s="10"/>
      <c r="D95" s="16"/>
      <c r="E95" s="13"/>
    </row>
    <row r="96" spans="4:5" ht="12.75">
      <c r="D96" s="8"/>
      <c r="E96" s="9"/>
    </row>
    <row r="97" spans="4:5" ht="12.75">
      <c r="D97" s="8"/>
      <c r="E97" s="9"/>
    </row>
    <row r="98" spans="4:5" ht="12.75">
      <c r="D98" s="24"/>
      <c r="E98" s="25"/>
    </row>
    <row r="99" spans="4:5" ht="12.75">
      <c r="D99" s="8"/>
      <c r="E99" s="9"/>
    </row>
    <row r="100" spans="4:5" ht="12.75">
      <c r="D100" s="8"/>
      <c r="E100" s="9"/>
    </row>
    <row r="101" spans="4:5" ht="12.75">
      <c r="D101" s="8"/>
      <c r="E101" s="9"/>
    </row>
    <row r="102" spans="4:5" ht="12.75">
      <c r="D102" s="16"/>
      <c r="E102" s="13"/>
    </row>
    <row r="103" spans="4:5" ht="12.75">
      <c r="D103" s="8"/>
      <c r="E103" s="9"/>
    </row>
    <row r="104" spans="4:5" ht="12.75">
      <c r="D104" s="16"/>
      <c r="E104" s="13"/>
    </row>
    <row r="105" spans="4:5" ht="12.75">
      <c r="D105" s="8"/>
      <c r="E105" s="9"/>
    </row>
    <row r="106" spans="4:5" ht="12.75">
      <c r="D106" s="8"/>
      <c r="E106" s="9"/>
    </row>
    <row r="107" spans="4:5" ht="12.75">
      <c r="D107" s="8"/>
      <c r="E107" s="9"/>
    </row>
    <row r="108" spans="4:5" ht="12.75">
      <c r="D108" s="8"/>
      <c r="E108" s="9"/>
    </row>
    <row r="109" spans="1:5" ht="28.5" customHeight="1">
      <c r="A109" s="18"/>
      <c r="B109" s="18"/>
      <c r="C109" s="18"/>
      <c r="D109" s="93"/>
      <c r="E109" s="94"/>
    </row>
    <row r="110" spans="3:5" ht="12.75">
      <c r="C110" s="10"/>
      <c r="D110" s="8"/>
      <c r="E110" s="11"/>
    </row>
    <row r="111" spans="4:5" ht="12.75">
      <c r="D111" s="26"/>
      <c r="E111" s="27"/>
    </row>
    <row r="112" spans="4:5" ht="12.75">
      <c r="D112" s="8"/>
      <c r="E112" s="9"/>
    </row>
    <row r="113" spans="4:5" ht="12.75">
      <c r="D113" s="24"/>
      <c r="E113" s="25"/>
    </row>
    <row r="114" spans="4:5" ht="12.75">
      <c r="D114" s="24"/>
      <c r="E114" s="25"/>
    </row>
    <row r="115" spans="4:5" ht="12.75">
      <c r="D115" s="8"/>
      <c r="E115" s="9"/>
    </row>
    <row r="116" spans="4:5" ht="12.75">
      <c r="D116" s="16"/>
      <c r="E116" s="13"/>
    </row>
    <row r="117" spans="4:5" ht="12.75">
      <c r="D117" s="8"/>
      <c r="E117" s="9"/>
    </row>
    <row r="118" spans="4:5" ht="12.75">
      <c r="D118" s="8"/>
      <c r="E118" s="9"/>
    </row>
    <row r="119" spans="4:5" ht="12.75">
      <c r="D119" s="16"/>
      <c r="E119" s="13"/>
    </row>
    <row r="120" spans="4:5" ht="12.75">
      <c r="D120" s="8"/>
      <c r="E120" s="9"/>
    </row>
    <row r="121" spans="4:5" ht="12.75">
      <c r="D121" s="24"/>
      <c r="E121" s="25"/>
    </row>
    <row r="122" spans="4:5" ht="12.75">
      <c r="D122" s="16"/>
      <c r="E122" s="27"/>
    </row>
    <row r="123" spans="4:5" ht="12.75">
      <c r="D123" s="14"/>
      <c r="E123" s="25"/>
    </row>
    <row r="124" spans="4:5" ht="12.75">
      <c r="D124" s="16"/>
      <c r="E124" s="13"/>
    </row>
    <row r="125" spans="4:5" ht="12.75">
      <c r="D125" s="8"/>
      <c r="E125" s="9"/>
    </row>
    <row r="126" spans="3:5" ht="12.75">
      <c r="C126" s="10"/>
      <c r="D126" s="8"/>
      <c r="E126" s="11"/>
    </row>
    <row r="127" spans="4:5" ht="12.75">
      <c r="D127" s="14"/>
      <c r="E127" s="13"/>
    </row>
    <row r="128" spans="4:5" ht="12.75">
      <c r="D128" s="14"/>
      <c r="E128" s="25"/>
    </row>
    <row r="129" spans="3:5" ht="12.75">
      <c r="C129" s="10"/>
      <c r="D129" s="14"/>
      <c r="E129" s="28"/>
    </row>
    <row r="130" spans="3:5" ht="12.75">
      <c r="C130" s="10"/>
      <c r="D130" s="16"/>
      <c r="E130" s="17"/>
    </row>
    <row r="131" spans="4:5" ht="12.75">
      <c r="D131" s="8"/>
      <c r="E131" s="9"/>
    </row>
    <row r="132" spans="4:5" ht="12.75">
      <c r="D132" s="26"/>
      <c r="E132" s="29"/>
    </row>
    <row r="133" spans="4:5" ht="11.25" customHeight="1">
      <c r="D133" s="24"/>
      <c r="E133" s="25"/>
    </row>
    <row r="134" spans="2:5" ht="24" customHeight="1">
      <c r="B134" s="10"/>
      <c r="D134" s="24"/>
      <c r="E134" s="30"/>
    </row>
    <row r="135" spans="3:5" ht="15" customHeight="1">
      <c r="C135" s="10"/>
      <c r="D135" s="24"/>
      <c r="E135" s="30"/>
    </row>
    <row r="136" spans="4:5" ht="11.25" customHeight="1">
      <c r="D136" s="26"/>
      <c r="E136" s="27"/>
    </row>
    <row r="137" spans="4:5" ht="12.75">
      <c r="D137" s="24"/>
      <c r="E137" s="25"/>
    </row>
    <row r="138" spans="2:5" ht="13.5" customHeight="1">
      <c r="B138" s="10"/>
      <c r="D138" s="24"/>
      <c r="E138" s="31"/>
    </row>
    <row r="139" spans="3:5" ht="12.75" customHeight="1">
      <c r="C139" s="10"/>
      <c r="D139" s="24"/>
      <c r="E139" s="11"/>
    </row>
    <row r="140" spans="3:5" ht="12.75" customHeight="1">
      <c r="C140" s="10"/>
      <c r="D140" s="16"/>
      <c r="E140" s="17"/>
    </row>
    <row r="141" spans="4:5" ht="12.75">
      <c r="D141" s="8"/>
      <c r="E141" s="9"/>
    </row>
    <row r="142" spans="3:5" ht="12.75">
      <c r="C142" s="10"/>
      <c r="D142" s="8"/>
      <c r="E142" s="28"/>
    </row>
    <row r="143" spans="4:5" ht="12.75">
      <c r="D143" s="26"/>
      <c r="E143" s="27"/>
    </row>
    <row r="144" spans="4:5" ht="12.75">
      <c r="D144" s="24"/>
      <c r="E144" s="25"/>
    </row>
    <row r="145" spans="4:5" ht="12.75">
      <c r="D145" s="8"/>
      <c r="E145" s="9"/>
    </row>
    <row r="146" spans="1:5" ht="19.5" customHeight="1">
      <c r="A146" s="32"/>
      <c r="B146" s="4"/>
      <c r="C146" s="4"/>
      <c r="D146" s="4"/>
      <c r="E146" s="20"/>
    </row>
    <row r="147" spans="1:5" ht="15" customHeight="1">
      <c r="A147" s="10"/>
      <c r="D147" s="22"/>
      <c r="E147" s="20"/>
    </row>
    <row r="148" spans="1:5" ht="12.75">
      <c r="A148" s="10"/>
      <c r="B148" s="10"/>
      <c r="D148" s="22"/>
      <c r="E148" s="11"/>
    </row>
    <row r="149" spans="3:5" ht="12.75">
      <c r="C149" s="10"/>
      <c r="D149" s="8"/>
      <c r="E149" s="20"/>
    </row>
    <row r="150" spans="4:5" ht="12.75">
      <c r="D150" s="12"/>
      <c r="E150" s="13"/>
    </row>
    <row r="151" spans="2:5" ht="12.75">
      <c r="B151" s="10"/>
      <c r="D151" s="8"/>
      <c r="E151" s="11"/>
    </row>
    <row r="152" spans="3:5" ht="12.75">
      <c r="C152" s="10"/>
      <c r="D152" s="8"/>
      <c r="E152" s="11"/>
    </row>
    <row r="153" spans="4:5" ht="12.75">
      <c r="D153" s="16"/>
      <c r="E153" s="17"/>
    </row>
    <row r="154" spans="3:5" ht="22.5" customHeight="1">
      <c r="C154" s="10"/>
      <c r="D154" s="8"/>
      <c r="E154" s="18"/>
    </row>
    <row r="155" spans="4:5" ht="12.75">
      <c r="D155" s="8"/>
      <c r="E155" s="17"/>
    </row>
    <row r="156" spans="2:5" ht="12.75">
      <c r="B156" s="10"/>
      <c r="D156" s="14"/>
      <c r="E156" s="20"/>
    </row>
    <row r="157" spans="3:5" ht="12.75">
      <c r="C157" s="10"/>
      <c r="D157" s="14"/>
      <c r="E157" s="21"/>
    </row>
    <row r="158" spans="4:5" ht="12.75">
      <c r="D158" s="16"/>
      <c r="E158" s="13"/>
    </row>
    <row r="159" spans="1:5" ht="13.5" customHeight="1">
      <c r="A159" s="10"/>
      <c r="D159" s="22"/>
      <c r="E159" s="20"/>
    </row>
    <row r="160" spans="2:5" ht="13.5" customHeight="1">
      <c r="B160" s="10"/>
      <c r="D160" s="8"/>
      <c r="E160" s="20"/>
    </row>
    <row r="161" spans="3:5" ht="13.5" customHeight="1">
      <c r="C161" s="10"/>
      <c r="D161" s="8"/>
      <c r="E161" s="11"/>
    </row>
    <row r="162" spans="3:5" ht="12.75">
      <c r="C162" s="10"/>
      <c r="D162" s="16"/>
      <c r="E162" s="13"/>
    </row>
    <row r="163" spans="3:5" ht="12.75">
      <c r="C163" s="10"/>
      <c r="D163" s="8"/>
      <c r="E163" s="11"/>
    </row>
    <row r="164" spans="4:5" ht="12.75">
      <c r="D164" s="26"/>
      <c r="E164" s="27"/>
    </row>
    <row r="165" spans="3:5" ht="12.75">
      <c r="C165" s="10"/>
      <c r="D165" s="14"/>
      <c r="E165" s="28"/>
    </row>
    <row r="166" spans="3:5" ht="12.75">
      <c r="C166" s="10"/>
      <c r="D166" s="16"/>
      <c r="E166" s="17"/>
    </row>
    <row r="167" spans="4:5" ht="12.75">
      <c r="D167" s="26"/>
      <c r="E167" s="33"/>
    </row>
    <row r="168" spans="2:5" ht="12.75">
      <c r="B168" s="10"/>
      <c r="D168" s="24"/>
      <c r="E168" s="31"/>
    </row>
    <row r="169" spans="3:5" ht="12.75">
      <c r="C169" s="10"/>
      <c r="D169" s="24"/>
      <c r="E169" s="11"/>
    </row>
    <row r="170" spans="3:5" ht="12.75">
      <c r="C170" s="10"/>
      <c r="D170" s="16"/>
      <c r="E170" s="17"/>
    </row>
    <row r="171" spans="3:5" ht="12.75">
      <c r="C171" s="10"/>
      <c r="D171" s="16"/>
      <c r="E171" s="17"/>
    </row>
    <row r="172" spans="4:5" ht="12.75">
      <c r="D172" s="8"/>
      <c r="E172" s="9"/>
    </row>
    <row r="173" spans="1:5" s="34" customFormat="1" ht="18" customHeight="1">
      <c r="A173" s="204"/>
      <c r="B173" s="205"/>
      <c r="C173" s="205"/>
      <c r="D173" s="205"/>
      <c r="E173" s="205"/>
    </row>
    <row r="174" spans="1:5" ht="28.5" customHeight="1">
      <c r="A174" s="18"/>
      <c r="B174" s="18"/>
      <c r="C174" s="18"/>
      <c r="D174" s="93"/>
      <c r="E174" s="94"/>
    </row>
    <row r="176" spans="1:5" ht="15.75">
      <c r="A176" s="36"/>
      <c r="B176" s="10"/>
      <c r="C176" s="10"/>
      <c r="D176" s="37"/>
      <c r="E176" s="3"/>
    </row>
    <row r="177" spans="1:5" ht="12.75">
      <c r="A177" s="10"/>
      <c r="B177" s="10"/>
      <c r="C177" s="10"/>
      <c r="D177" s="37"/>
      <c r="E177" s="3"/>
    </row>
    <row r="178" spans="1:5" ht="17.25" customHeight="1">
      <c r="A178" s="10"/>
      <c r="B178" s="10"/>
      <c r="C178" s="10"/>
      <c r="D178" s="37"/>
      <c r="E178" s="3"/>
    </row>
    <row r="179" spans="1:5" ht="13.5" customHeight="1">
      <c r="A179" s="10"/>
      <c r="B179" s="10"/>
      <c r="C179" s="10"/>
      <c r="D179" s="37"/>
      <c r="E179" s="3"/>
    </row>
    <row r="180" spans="1:5" ht="12.75">
      <c r="A180" s="10"/>
      <c r="B180" s="10"/>
      <c r="C180" s="10"/>
      <c r="D180" s="37"/>
      <c r="E180" s="3"/>
    </row>
    <row r="181" spans="1:3" ht="12.75">
      <c r="A181" s="10"/>
      <c r="B181" s="10"/>
      <c r="C181" s="10"/>
    </row>
    <row r="182" spans="1:5" ht="12.75">
      <c r="A182" s="10"/>
      <c r="B182" s="10"/>
      <c r="C182" s="10"/>
      <c r="D182" s="37"/>
      <c r="E182" s="3"/>
    </row>
    <row r="183" spans="1:5" ht="12.75">
      <c r="A183" s="10"/>
      <c r="B183" s="10"/>
      <c r="C183" s="10"/>
      <c r="D183" s="37"/>
      <c r="E183" s="38"/>
    </row>
    <row r="184" spans="1:5" ht="12.75">
      <c r="A184" s="10"/>
      <c r="B184" s="10"/>
      <c r="C184" s="10"/>
      <c r="D184" s="37"/>
      <c r="E184" s="3"/>
    </row>
    <row r="185" spans="1:5" ht="22.5" customHeight="1">
      <c r="A185" s="10"/>
      <c r="B185" s="10"/>
      <c r="C185" s="10"/>
      <c r="D185" s="37"/>
      <c r="E185" s="18"/>
    </row>
    <row r="186" spans="4:5" ht="22.5" customHeight="1">
      <c r="D186" s="16"/>
      <c r="E186" s="19"/>
    </row>
  </sheetData>
  <sheetProtection/>
  <mergeCells count="10">
    <mergeCell ref="A4:H4"/>
    <mergeCell ref="B27:H27"/>
    <mergeCell ref="B46:H46"/>
    <mergeCell ref="A173:E173"/>
    <mergeCell ref="B6:H6"/>
    <mergeCell ref="B26:H26"/>
    <mergeCell ref="B44:H44"/>
    <mergeCell ref="B63:H63"/>
    <mergeCell ref="F65:H65"/>
    <mergeCell ref="F66:H66"/>
  </mergeCells>
  <printOptions horizontalCentered="1"/>
  <pageMargins left="0.2362204724409449" right="0.2362204724409449" top="0.7480314960629921" bottom="0.7480314960629921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8"/>
  <sheetViews>
    <sheetView zoomScale="110" zoomScaleNormal="110" zoomScalePageLayoutView="0" workbookViewId="0" topLeftCell="A1">
      <selection activeCell="B6" sqref="B6"/>
    </sheetView>
  </sheetViews>
  <sheetFormatPr defaultColWidth="11.421875" defaultRowHeight="12.75"/>
  <cols>
    <col min="1" max="1" width="11.421875" style="147" bestFit="1" customWidth="1"/>
    <col min="2" max="2" width="37.8515625" style="154" customWidth="1"/>
    <col min="3" max="9" width="11.140625" style="148" customWidth="1"/>
    <col min="10" max="10" width="8.8515625" style="148" customWidth="1"/>
    <col min="11" max="12" width="11.140625" style="148" customWidth="1"/>
    <col min="13" max="16384" width="11.421875" style="102" customWidth="1"/>
  </cols>
  <sheetData>
    <row r="1" spans="1:12" ht="16.5">
      <c r="A1" s="99" t="str">
        <f>+'OPĆI DIO'!A10</f>
        <v>KLASA: 400-02/20-01/08</v>
      </c>
      <c r="B1" s="100"/>
      <c r="C1" s="100"/>
      <c r="D1" s="100"/>
      <c r="E1" s="101"/>
      <c r="F1" s="101"/>
      <c r="G1" s="101"/>
      <c r="H1" s="101"/>
      <c r="I1" s="101"/>
      <c r="J1" s="101"/>
      <c r="K1" s="102"/>
      <c r="L1" s="102"/>
    </row>
    <row r="2" spans="1:12" ht="16.5">
      <c r="A2" s="99" t="str">
        <f>+'OPĆI DIO'!A11</f>
        <v>URBROJ: 2168-22-20-01</v>
      </c>
      <c r="B2" s="100"/>
      <c r="C2" s="100"/>
      <c r="D2" s="100"/>
      <c r="E2" s="101"/>
      <c r="F2" s="101"/>
      <c r="G2" s="101"/>
      <c r="H2" s="101"/>
      <c r="I2" s="101"/>
      <c r="J2" s="101"/>
      <c r="K2" s="102"/>
      <c r="L2" s="102"/>
    </row>
    <row r="3" spans="1:12" ht="16.5">
      <c r="A3" s="99" t="str">
        <f>+'OPĆI DIO'!A12</f>
        <v>Pula, 18. prosinca 2020. godine</v>
      </c>
      <c r="B3" s="100"/>
      <c r="C3" s="100"/>
      <c r="D3" s="100"/>
      <c r="E3" s="101"/>
      <c r="F3" s="101"/>
      <c r="G3" s="101"/>
      <c r="H3" s="101"/>
      <c r="I3" s="101"/>
      <c r="J3" s="101"/>
      <c r="K3" s="102"/>
      <c r="L3" s="102"/>
    </row>
    <row r="4" spans="1:12" ht="18">
      <c r="A4" s="209" t="s">
        <v>147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s="144" customFormat="1" ht="43.5" customHeight="1">
      <c r="A5" s="103" t="s">
        <v>10</v>
      </c>
      <c r="B5" s="153" t="s">
        <v>11</v>
      </c>
      <c r="C5" s="104" t="s">
        <v>138</v>
      </c>
      <c r="D5" s="92" t="s">
        <v>106</v>
      </c>
      <c r="E5" s="92" t="s">
        <v>107</v>
      </c>
      <c r="F5" s="92" t="s">
        <v>108</v>
      </c>
      <c r="G5" s="92" t="s">
        <v>109</v>
      </c>
      <c r="H5" s="92" t="s">
        <v>110</v>
      </c>
      <c r="I5" s="92" t="s">
        <v>105</v>
      </c>
      <c r="J5" s="92" t="s">
        <v>111</v>
      </c>
      <c r="K5" s="105" t="s">
        <v>139</v>
      </c>
      <c r="L5" s="105" t="s">
        <v>140</v>
      </c>
    </row>
    <row r="6" spans="1:12" s="109" customFormat="1" ht="25.5">
      <c r="A6" s="107" t="s">
        <v>96</v>
      </c>
      <c r="B6" s="149" t="s">
        <v>104</v>
      </c>
      <c r="C6" s="108">
        <f>+C7+C86</f>
        <v>5881071.84</v>
      </c>
      <c r="D6" s="108">
        <f aca="true" t="shared" si="0" ref="D6:L6">+D7+D86</f>
        <v>4814569.84</v>
      </c>
      <c r="E6" s="108">
        <f t="shared" si="0"/>
        <v>46000</v>
      </c>
      <c r="F6" s="108">
        <f t="shared" si="0"/>
        <v>0</v>
      </c>
      <c r="G6" s="108">
        <f t="shared" si="0"/>
        <v>1015502</v>
      </c>
      <c r="H6" s="108">
        <f t="shared" si="0"/>
        <v>1000</v>
      </c>
      <c r="I6" s="108">
        <f t="shared" si="0"/>
        <v>4000</v>
      </c>
      <c r="J6" s="108">
        <f t="shared" si="0"/>
        <v>0</v>
      </c>
      <c r="K6" s="108">
        <f t="shared" si="0"/>
        <v>5601648.84</v>
      </c>
      <c r="L6" s="108">
        <f t="shared" si="0"/>
        <v>5195431.84</v>
      </c>
    </row>
    <row r="7" spans="1:12" s="109" customFormat="1" ht="21.75" customHeight="1">
      <c r="A7" s="110">
        <v>2201</v>
      </c>
      <c r="B7" s="111" t="s">
        <v>50</v>
      </c>
      <c r="C7" s="112">
        <f>+C8+C19+C35+C73</f>
        <v>4854569.84</v>
      </c>
      <c r="D7" s="112">
        <f>+D8+D19+D35+D73</f>
        <v>4803569.84</v>
      </c>
      <c r="E7" s="112">
        <f aca="true" t="shared" si="1" ref="E7:J7">+E8+E19+E35+E73</f>
        <v>46000</v>
      </c>
      <c r="F7" s="112">
        <f t="shared" si="1"/>
        <v>0</v>
      </c>
      <c r="G7" s="112">
        <f t="shared" si="1"/>
        <v>0</v>
      </c>
      <c r="H7" s="112">
        <f t="shared" si="1"/>
        <v>1000</v>
      </c>
      <c r="I7" s="112">
        <f t="shared" si="1"/>
        <v>4000</v>
      </c>
      <c r="J7" s="112">
        <f t="shared" si="1"/>
        <v>0</v>
      </c>
      <c r="K7" s="112">
        <f>+K8+K19+K35+K73</f>
        <v>4854569.84</v>
      </c>
      <c r="L7" s="168">
        <f>+L8+L19+L35+L73</f>
        <v>4854569.84</v>
      </c>
    </row>
    <row r="8" spans="1:12" s="109" customFormat="1" ht="12.75">
      <c r="A8" s="113" t="s">
        <v>51</v>
      </c>
      <c r="B8" s="150" t="s">
        <v>52</v>
      </c>
      <c r="C8" s="114">
        <f>+C9</f>
        <v>300726.24</v>
      </c>
      <c r="D8" s="114">
        <f aca="true" t="shared" si="2" ref="D8:J9">+D9</f>
        <v>300726.24</v>
      </c>
      <c r="E8" s="114">
        <f t="shared" si="2"/>
        <v>0</v>
      </c>
      <c r="F8" s="114">
        <f t="shared" si="2"/>
        <v>0</v>
      </c>
      <c r="G8" s="114">
        <f t="shared" si="2"/>
        <v>0</v>
      </c>
      <c r="H8" s="114">
        <f t="shared" si="2"/>
        <v>0</v>
      </c>
      <c r="I8" s="114">
        <f t="shared" si="2"/>
        <v>0</v>
      </c>
      <c r="J8" s="114">
        <f t="shared" si="2"/>
        <v>0</v>
      </c>
      <c r="K8" s="114">
        <f>+K9</f>
        <v>300726.24</v>
      </c>
      <c r="L8" s="169">
        <f>+L9</f>
        <v>300726.24</v>
      </c>
    </row>
    <row r="9" spans="1:12" s="109" customFormat="1" ht="12.75" customHeight="1">
      <c r="A9" s="116">
        <v>48007</v>
      </c>
      <c r="B9" s="151" t="s">
        <v>93</v>
      </c>
      <c r="C9" s="114">
        <f>+C10</f>
        <v>300726.24</v>
      </c>
      <c r="D9" s="114">
        <f t="shared" si="2"/>
        <v>300726.24</v>
      </c>
      <c r="E9" s="114">
        <f t="shared" si="2"/>
        <v>0</v>
      </c>
      <c r="F9" s="114">
        <f t="shared" si="2"/>
        <v>0</v>
      </c>
      <c r="G9" s="114">
        <f t="shared" si="2"/>
        <v>0</v>
      </c>
      <c r="H9" s="114">
        <f t="shared" si="2"/>
        <v>0</v>
      </c>
      <c r="I9" s="114">
        <f t="shared" si="2"/>
        <v>0</v>
      </c>
      <c r="J9" s="114">
        <f t="shared" si="2"/>
        <v>0</v>
      </c>
      <c r="K9" s="114">
        <f>+K10</f>
        <v>300726.24</v>
      </c>
      <c r="L9" s="169">
        <f>+L10</f>
        <v>300726.24</v>
      </c>
    </row>
    <row r="10" spans="1:12" s="109" customFormat="1" ht="12.75">
      <c r="A10" s="119">
        <v>3</v>
      </c>
      <c r="B10" s="120" t="s">
        <v>12</v>
      </c>
      <c r="C10" s="117">
        <f>+C11+C17</f>
        <v>300726.24</v>
      </c>
      <c r="D10" s="117">
        <f aca="true" t="shared" si="3" ref="D10:J10">+D11+D17</f>
        <v>300726.24</v>
      </c>
      <c r="E10" s="117">
        <f t="shared" si="3"/>
        <v>0</v>
      </c>
      <c r="F10" s="117">
        <f t="shared" si="3"/>
        <v>0</v>
      </c>
      <c r="G10" s="117">
        <f t="shared" si="3"/>
        <v>0</v>
      </c>
      <c r="H10" s="117">
        <f t="shared" si="3"/>
        <v>0</v>
      </c>
      <c r="I10" s="117">
        <f t="shared" si="3"/>
        <v>0</v>
      </c>
      <c r="J10" s="117">
        <f t="shared" si="3"/>
        <v>0</v>
      </c>
      <c r="K10" s="117">
        <f>+K11+K17</f>
        <v>300726.24</v>
      </c>
      <c r="L10" s="118">
        <f>+K10</f>
        <v>300726.24</v>
      </c>
    </row>
    <row r="11" spans="1:12" s="109" customFormat="1" ht="12.75">
      <c r="A11" s="119">
        <v>32</v>
      </c>
      <c r="B11" s="120" t="s">
        <v>17</v>
      </c>
      <c r="C11" s="117">
        <f>SUM(C12:C16)</f>
        <v>297726.24</v>
      </c>
      <c r="D11" s="117">
        <f aca="true" t="shared" si="4" ref="D11:J11">SUM(D12:D16)</f>
        <v>297726.24</v>
      </c>
      <c r="E11" s="117">
        <f t="shared" si="4"/>
        <v>0</v>
      </c>
      <c r="F11" s="117">
        <f t="shared" si="4"/>
        <v>0</v>
      </c>
      <c r="G11" s="117">
        <f t="shared" si="4"/>
        <v>0</v>
      </c>
      <c r="H11" s="117">
        <f t="shared" si="4"/>
        <v>0</v>
      </c>
      <c r="I11" s="117">
        <f t="shared" si="4"/>
        <v>0</v>
      </c>
      <c r="J11" s="117">
        <f t="shared" si="4"/>
        <v>0</v>
      </c>
      <c r="K11" s="117">
        <f>+D11</f>
        <v>297726.24</v>
      </c>
      <c r="L11" s="118">
        <f>+K11</f>
        <v>297726.24</v>
      </c>
    </row>
    <row r="12" spans="1:12" s="109" customFormat="1" ht="12.75">
      <c r="A12" s="121">
        <v>321</v>
      </c>
      <c r="B12" s="122" t="s">
        <v>18</v>
      </c>
      <c r="C12" s="123">
        <v>18820</v>
      </c>
      <c r="D12" s="123">
        <f aca="true" t="shared" si="5" ref="D12:D18">+C12</f>
        <v>18820</v>
      </c>
      <c r="E12" s="123"/>
      <c r="F12" s="123"/>
      <c r="G12" s="123"/>
      <c r="H12" s="123"/>
      <c r="I12" s="123"/>
      <c r="J12" s="123"/>
      <c r="K12" s="123"/>
      <c r="L12" s="124"/>
    </row>
    <row r="13" spans="1:12" s="109" customFormat="1" ht="12.75">
      <c r="A13" s="121">
        <v>322</v>
      </c>
      <c r="B13" s="122" t="s">
        <v>19</v>
      </c>
      <c r="C13" s="123">
        <v>125731.24</v>
      </c>
      <c r="D13" s="123">
        <f t="shared" si="5"/>
        <v>125731.24</v>
      </c>
      <c r="E13" s="123"/>
      <c r="F13" s="123"/>
      <c r="G13" s="123"/>
      <c r="H13" s="123"/>
      <c r="I13" s="123"/>
      <c r="J13" s="123"/>
      <c r="K13" s="123"/>
      <c r="L13" s="124"/>
    </row>
    <row r="14" spans="1:12" s="109" customFormat="1" ht="12.75">
      <c r="A14" s="121">
        <v>323</v>
      </c>
      <c r="B14" s="122" t="s">
        <v>20</v>
      </c>
      <c r="C14" s="123">
        <v>139350</v>
      </c>
      <c r="D14" s="123">
        <f>+C14</f>
        <v>139350</v>
      </c>
      <c r="E14" s="123"/>
      <c r="F14" s="123"/>
      <c r="G14" s="123"/>
      <c r="H14" s="123"/>
      <c r="I14" s="123"/>
      <c r="J14" s="123"/>
      <c r="K14" s="123"/>
      <c r="L14" s="124"/>
    </row>
    <row r="15" spans="1:12" s="109" customFormat="1" ht="12.75">
      <c r="A15" s="121">
        <v>324</v>
      </c>
      <c r="B15" s="122" t="s">
        <v>66</v>
      </c>
      <c r="C15" s="123">
        <v>500</v>
      </c>
      <c r="D15" s="123">
        <f t="shared" si="5"/>
        <v>500</v>
      </c>
      <c r="E15" s="123"/>
      <c r="F15" s="123"/>
      <c r="G15" s="123"/>
      <c r="H15" s="123"/>
      <c r="I15" s="123"/>
      <c r="J15" s="123"/>
      <c r="K15" s="123"/>
      <c r="L15" s="124"/>
    </row>
    <row r="16" spans="1:12" s="109" customFormat="1" ht="12.75">
      <c r="A16" s="121">
        <v>329</v>
      </c>
      <c r="B16" s="122" t="s">
        <v>54</v>
      </c>
      <c r="C16" s="123">
        <v>13325</v>
      </c>
      <c r="D16" s="123">
        <f t="shared" si="5"/>
        <v>13325</v>
      </c>
      <c r="E16" s="123"/>
      <c r="F16" s="123"/>
      <c r="G16" s="123"/>
      <c r="H16" s="123"/>
      <c r="I16" s="123"/>
      <c r="J16" s="123"/>
      <c r="K16" s="123"/>
      <c r="L16" s="124"/>
    </row>
    <row r="17" spans="1:12" s="109" customFormat="1" ht="12.75">
      <c r="A17" s="119">
        <v>34</v>
      </c>
      <c r="B17" s="120" t="s">
        <v>22</v>
      </c>
      <c r="C17" s="117">
        <f>+C18</f>
        <v>3000</v>
      </c>
      <c r="D17" s="117">
        <f aca="true" t="shared" si="6" ref="D17:J17">+D18</f>
        <v>3000</v>
      </c>
      <c r="E17" s="117">
        <f t="shared" si="6"/>
        <v>0</v>
      </c>
      <c r="F17" s="117">
        <f t="shared" si="6"/>
        <v>0</v>
      </c>
      <c r="G17" s="117">
        <f t="shared" si="6"/>
        <v>0</v>
      </c>
      <c r="H17" s="117">
        <f t="shared" si="6"/>
        <v>0</v>
      </c>
      <c r="I17" s="117">
        <f t="shared" si="6"/>
        <v>0</v>
      </c>
      <c r="J17" s="117">
        <f t="shared" si="6"/>
        <v>0</v>
      </c>
      <c r="K17" s="117">
        <f>+D17</f>
        <v>3000</v>
      </c>
      <c r="L17" s="118">
        <f>+K17</f>
        <v>3000</v>
      </c>
    </row>
    <row r="18" spans="1:12" s="109" customFormat="1" ht="12.75">
      <c r="A18" s="125">
        <v>343</v>
      </c>
      <c r="B18" s="126" t="s">
        <v>23</v>
      </c>
      <c r="C18" s="123">
        <v>3000</v>
      </c>
      <c r="D18" s="123">
        <f t="shared" si="5"/>
        <v>3000</v>
      </c>
      <c r="E18" s="127"/>
      <c r="F18" s="127"/>
      <c r="G18" s="127"/>
      <c r="H18" s="127"/>
      <c r="I18" s="127"/>
      <c r="J18" s="127"/>
      <c r="K18" s="127"/>
      <c r="L18" s="128"/>
    </row>
    <row r="19" spans="1:12" s="109" customFormat="1" ht="12.75">
      <c r="A19" s="113" t="s">
        <v>55</v>
      </c>
      <c r="B19" s="150" t="s">
        <v>56</v>
      </c>
      <c r="C19" s="114">
        <f>+C20</f>
        <v>262843.6</v>
      </c>
      <c r="D19" s="114">
        <f aca="true" t="shared" si="7" ref="D19:J20">+D20</f>
        <v>262843.6</v>
      </c>
      <c r="E19" s="114">
        <f t="shared" si="7"/>
        <v>0</v>
      </c>
      <c r="F19" s="114">
        <f t="shared" si="7"/>
        <v>0</v>
      </c>
      <c r="G19" s="114">
        <f t="shared" si="7"/>
        <v>0</v>
      </c>
      <c r="H19" s="114">
        <f t="shared" si="7"/>
        <v>0</v>
      </c>
      <c r="I19" s="114">
        <f t="shared" si="7"/>
        <v>0</v>
      </c>
      <c r="J19" s="114">
        <f t="shared" si="7"/>
        <v>0</v>
      </c>
      <c r="K19" s="114">
        <f>+K20</f>
        <v>262843.6</v>
      </c>
      <c r="L19" s="169">
        <f>+L20</f>
        <v>262843.6</v>
      </c>
    </row>
    <row r="20" spans="1:12" s="109" customFormat="1" ht="12.75" customHeight="1">
      <c r="A20" s="116">
        <v>48007</v>
      </c>
      <c r="B20" s="151" t="s">
        <v>93</v>
      </c>
      <c r="C20" s="114">
        <f>+C21</f>
        <v>262843.6</v>
      </c>
      <c r="D20" s="114">
        <f t="shared" si="7"/>
        <v>262843.6</v>
      </c>
      <c r="E20" s="114">
        <f t="shared" si="7"/>
        <v>0</v>
      </c>
      <c r="F20" s="114">
        <f t="shared" si="7"/>
        <v>0</v>
      </c>
      <c r="G20" s="114">
        <f t="shared" si="7"/>
        <v>0</v>
      </c>
      <c r="H20" s="114">
        <f t="shared" si="7"/>
        <v>0</v>
      </c>
      <c r="I20" s="114">
        <f t="shared" si="7"/>
        <v>0</v>
      </c>
      <c r="J20" s="114">
        <f t="shared" si="7"/>
        <v>0</v>
      </c>
      <c r="K20" s="114">
        <f>+K21</f>
        <v>262843.6</v>
      </c>
      <c r="L20" s="169">
        <f>+L21</f>
        <v>262843.6</v>
      </c>
    </row>
    <row r="21" spans="1:12" s="109" customFormat="1" ht="12.75">
      <c r="A21" s="119">
        <v>3</v>
      </c>
      <c r="B21" s="120" t="s">
        <v>12</v>
      </c>
      <c r="C21" s="117">
        <f>+C26</f>
        <v>262843.6</v>
      </c>
      <c r="D21" s="117">
        <f aca="true" t="shared" si="8" ref="D21:J21">+D26</f>
        <v>262843.6</v>
      </c>
      <c r="E21" s="117">
        <f t="shared" si="8"/>
        <v>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>+K26</f>
        <v>262843.6</v>
      </c>
      <c r="L21" s="118">
        <f>+K21</f>
        <v>262843.6</v>
      </c>
    </row>
    <row r="22" spans="1:12" s="109" customFormat="1" ht="12.75" hidden="1">
      <c r="A22" s="119">
        <v>31</v>
      </c>
      <c r="B22" s="120" t="s">
        <v>13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8"/>
    </row>
    <row r="23" spans="1:12" s="109" customFormat="1" ht="12.75" hidden="1">
      <c r="A23" s="121">
        <v>311</v>
      </c>
      <c r="B23" s="122" t="s">
        <v>14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4"/>
    </row>
    <row r="24" spans="1:12" s="109" customFormat="1" ht="12.75" hidden="1">
      <c r="A24" s="121">
        <v>312</v>
      </c>
      <c r="B24" s="122" t="s">
        <v>15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4"/>
    </row>
    <row r="25" spans="1:12" s="109" customFormat="1" ht="12.75" hidden="1">
      <c r="A25" s="121">
        <v>313</v>
      </c>
      <c r="B25" s="122" t="s">
        <v>16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4"/>
    </row>
    <row r="26" spans="1:12" s="109" customFormat="1" ht="12.75">
      <c r="A26" s="119">
        <v>32</v>
      </c>
      <c r="B26" s="120" t="s">
        <v>17</v>
      </c>
      <c r="C26" s="117">
        <f>SUM(C27:C30)</f>
        <v>262843.6</v>
      </c>
      <c r="D26" s="117">
        <f aca="true" t="shared" si="9" ref="D26:J26">SUM(D27:D30)</f>
        <v>262843.6</v>
      </c>
      <c r="E26" s="117">
        <f t="shared" si="9"/>
        <v>0</v>
      </c>
      <c r="F26" s="117">
        <f t="shared" si="9"/>
        <v>0</v>
      </c>
      <c r="G26" s="117">
        <f t="shared" si="9"/>
        <v>0</v>
      </c>
      <c r="H26" s="117">
        <f t="shared" si="9"/>
        <v>0</v>
      </c>
      <c r="I26" s="117">
        <f t="shared" si="9"/>
        <v>0</v>
      </c>
      <c r="J26" s="117">
        <f t="shared" si="9"/>
        <v>0</v>
      </c>
      <c r="K26" s="117">
        <f>+D26</f>
        <v>262843.6</v>
      </c>
      <c r="L26" s="118">
        <f>+K26</f>
        <v>262843.6</v>
      </c>
    </row>
    <row r="27" spans="1:12" s="109" customFormat="1" ht="12.75">
      <c r="A27" s="121">
        <v>321</v>
      </c>
      <c r="B27" s="122" t="s">
        <v>18</v>
      </c>
      <c r="C27" s="123">
        <v>105534.6</v>
      </c>
      <c r="D27" s="123">
        <f aca="true" t="shared" si="10" ref="D27:D34">+C27</f>
        <v>105534.6</v>
      </c>
      <c r="E27" s="123"/>
      <c r="F27" s="123"/>
      <c r="G27" s="123"/>
      <c r="H27" s="123"/>
      <c r="I27" s="123"/>
      <c r="J27" s="123"/>
      <c r="K27" s="123"/>
      <c r="L27" s="124"/>
    </row>
    <row r="28" spans="1:12" s="109" customFormat="1" ht="12.75">
      <c r="A28" s="121">
        <v>322</v>
      </c>
      <c r="B28" s="122" t="s">
        <v>19</v>
      </c>
      <c r="C28" s="123">
        <v>144000</v>
      </c>
      <c r="D28" s="123">
        <f t="shared" si="10"/>
        <v>144000</v>
      </c>
      <c r="E28" s="123"/>
      <c r="F28" s="123"/>
      <c r="G28" s="123"/>
      <c r="H28" s="123"/>
      <c r="I28" s="123"/>
      <c r="J28" s="123"/>
      <c r="K28" s="123"/>
      <c r="L28" s="124"/>
    </row>
    <row r="29" spans="1:12" s="109" customFormat="1" ht="14.25" customHeight="1">
      <c r="A29" s="121">
        <v>323</v>
      </c>
      <c r="B29" s="122" t="s">
        <v>20</v>
      </c>
      <c r="C29" s="123">
        <v>7000</v>
      </c>
      <c r="D29" s="123">
        <f t="shared" si="10"/>
        <v>7000</v>
      </c>
      <c r="E29" s="123"/>
      <c r="F29" s="123"/>
      <c r="G29" s="123"/>
      <c r="H29" s="123"/>
      <c r="I29" s="123"/>
      <c r="J29" s="123"/>
      <c r="K29" s="123"/>
      <c r="L29" s="124"/>
    </row>
    <row r="30" spans="1:12" s="109" customFormat="1" ht="12.75">
      <c r="A30" s="121">
        <v>329</v>
      </c>
      <c r="B30" s="122" t="s">
        <v>21</v>
      </c>
      <c r="C30" s="123">
        <v>6309</v>
      </c>
      <c r="D30" s="123">
        <f t="shared" si="10"/>
        <v>6309</v>
      </c>
      <c r="E30" s="123"/>
      <c r="F30" s="123"/>
      <c r="G30" s="123"/>
      <c r="H30" s="123"/>
      <c r="I30" s="123"/>
      <c r="J30" s="123"/>
      <c r="K30" s="123"/>
      <c r="L30" s="124"/>
    </row>
    <row r="31" spans="1:12" s="109" customFormat="1" ht="12.75" hidden="1">
      <c r="A31" s="119">
        <v>38</v>
      </c>
      <c r="B31" s="120" t="s">
        <v>57</v>
      </c>
      <c r="C31" s="117">
        <v>0</v>
      </c>
      <c r="D31" s="117">
        <f t="shared" si="10"/>
        <v>0</v>
      </c>
      <c r="E31" s="117"/>
      <c r="F31" s="117"/>
      <c r="G31" s="117"/>
      <c r="H31" s="117"/>
      <c r="I31" s="117"/>
      <c r="J31" s="117"/>
      <c r="K31" s="117">
        <v>0</v>
      </c>
      <c r="L31" s="118">
        <v>0</v>
      </c>
    </row>
    <row r="32" spans="1:12" s="109" customFormat="1" ht="12.75" hidden="1">
      <c r="A32" s="121">
        <v>383</v>
      </c>
      <c r="B32" s="122" t="s">
        <v>58</v>
      </c>
      <c r="C32" s="123"/>
      <c r="D32" s="123">
        <f t="shared" si="10"/>
        <v>0</v>
      </c>
      <c r="E32" s="123"/>
      <c r="F32" s="123"/>
      <c r="G32" s="123"/>
      <c r="H32" s="123"/>
      <c r="I32" s="123"/>
      <c r="J32" s="123"/>
      <c r="K32" s="123"/>
      <c r="L32" s="124"/>
    </row>
    <row r="33" spans="1:12" s="109" customFormat="1" ht="12.75" hidden="1">
      <c r="A33" s="119">
        <v>4</v>
      </c>
      <c r="B33" s="120" t="s">
        <v>59</v>
      </c>
      <c r="C33" s="117">
        <v>0</v>
      </c>
      <c r="D33" s="117">
        <f t="shared" si="10"/>
        <v>0</v>
      </c>
      <c r="E33" s="117"/>
      <c r="F33" s="117"/>
      <c r="G33" s="117"/>
      <c r="H33" s="117"/>
      <c r="I33" s="117"/>
      <c r="J33" s="117"/>
      <c r="K33" s="117">
        <v>0</v>
      </c>
      <c r="L33" s="118">
        <v>0</v>
      </c>
    </row>
    <row r="34" spans="1:12" s="109" customFormat="1" ht="12.75" hidden="1">
      <c r="A34" s="125">
        <v>422</v>
      </c>
      <c r="B34" s="126" t="s">
        <v>60</v>
      </c>
      <c r="C34" s="127"/>
      <c r="D34" s="127">
        <f t="shared" si="10"/>
        <v>0</v>
      </c>
      <c r="E34" s="127"/>
      <c r="F34" s="127"/>
      <c r="G34" s="127"/>
      <c r="H34" s="127"/>
      <c r="I34" s="127"/>
      <c r="J34" s="127"/>
      <c r="K34" s="127"/>
      <c r="L34" s="128"/>
    </row>
    <row r="35" spans="1:12" s="109" customFormat="1" ht="12.75">
      <c r="A35" s="129" t="s">
        <v>61</v>
      </c>
      <c r="B35" s="152" t="s">
        <v>62</v>
      </c>
      <c r="C35" s="114">
        <f>+C36+C51+C57</f>
        <v>51000</v>
      </c>
      <c r="D35" s="114">
        <f aca="true" t="shared" si="11" ref="D35:L35">+D36+D51+D57</f>
        <v>0</v>
      </c>
      <c r="E35" s="114">
        <f t="shared" si="11"/>
        <v>46000</v>
      </c>
      <c r="F35" s="114">
        <f t="shared" si="11"/>
        <v>0</v>
      </c>
      <c r="G35" s="114">
        <f t="shared" si="11"/>
        <v>0</v>
      </c>
      <c r="H35" s="114">
        <f t="shared" si="11"/>
        <v>1000</v>
      </c>
      <c r="I35" s="114">
        <f t="shared" si="11"/>
        <v>4000</v>
      </c>
      <c r="J35" s="114">
        <f t="shared" si="11"/>
        <v>0</v>
      </c>
      <c r="K35" s="114">
        <f t="shared" si="11"/>
        <v>51000</v>
      </c>
      <c r="L35" s="114">
        <f t="shared" si="11"/>
        <v>51000</v>
      </c>
    </row>
    <row r="36" spans="1:12" s="109" customFormat="1" ht="12.75" customHeight="1">
      <c r="A36" s="116">
        <v>32400</v>
      </c>
      <c r="B36" s="151" t="s">
        <v>94</v>
      </c>
      <c r="C36" s="114">
        <f>+C37+C49</f>
        <v>46000</v>
      </c>
      <c r="D36" s="114">
        <f aca="true" t="shared" si="12" ref="D36:L36">+D37+D49</f>
        <v>0</v>
      </c>
      <c r="E36" s="114">
        <f t="shared" si="12"/>
        <v>46000</v>
      </c>
      <c r="F36" s="114">
        <f t="shared" si="12"/>
        <v>0</v>
      </c>
      <c r="G36" s="114">
        <f t="shared" si="12"/>
        <v>0</v>
      </c>
      <c r="H36" s="114">
        <f t="shared" si="12"/>
        <v>0</v>
      </c>
      <c r="I36" s="114">
        <f t="shared" si="12"/>
        <v>0</v>
      </c>
      <c r="J36" s="114">
        <f t="shared" si="12"/>
        <v>0</v>
      </c>
      <c r="K36" s="114">
        <f t="shared" si="12"/>
        <v>46000</v>
      </c>
      <c r="L36" s="169">
        <f t="shared" si="12"/>
        <v>46000</v>
      </c>
    </row>
    <row r="37" spans="1:12" s="109" customFormat="1" ht="12.75">
      <c r="A37" s="119">
        <v>3</v>
      </c>
      <c r="B37" s="120" t="s">
        <v>12</v>
      </c>
      <c r="C37" s="117">
        <f>+C42</f>
        <v>33000</v>
      </c>
      <c r="D37" s="117">
        <f aca="true" t="shared" si="13" ref="D37:J37">+D42</f>
        <v>0</v>
      </c>
      <c r="E37" s="117">
        <f t="shared" si="13"/>
        <v>33000</v>
      </c>
      <c r="F37" s="117">
        <f t="shared" si="13"/>
        <v>0</v>
      </c>
      <c r="G37" s="117">
        <f t="shared" si="13"/>
        <v>0</v>
      </c>
      <c r="H37" s="117">
        <f t="shared" si="13"/>
        <v>0</v>
      </c>
      <c r="I37" s="117">
        <f t="shared" si="13"/>
        <v>0</v>
      </c>
      <c r="J37" s="117">
        <f t="shared" si="13"/>
        <v>0</v>
      </c>
      <c r="K37" s="117">
        <v>33000</v>
      </c>
      <c r="L37" s="117">
        <v>33000</v>
      </c>
    </row>
    <row r="38" spans="1:12" s="109" customFormat="1" ht="12.75" hidden="1">
      <c r="A38" s="119">
        <v>31</v>
      </c>
      <c r="B38" s="120" t="s">
        <v>13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2" s="109" customFormat="1" ht="12.75" hidden="1">
      <c r="A39" s="121">
        <v>311</v>
      </c>
      <c r="B39" s="122" t="s">
        <v>14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1:12" s="109" customFormat="1" ht="12.75" hidden="1">
      <c r="A40" s="121">
        <v>312</v>
      </c>
      <c r="B40" s="122" t="s">
        <v>15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s="109" customFormat="1" ht="12.75" hidden="1">
      <c r="A41" s="121">
        <v>313</v>
      </c>
      <c r="B41" s="122" t="s">
        <v>16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</row>
    <row r="42" spans="1:12" s="109" customFormat="1" ht="12.75">
      <c r="A42" s="119">
        <v>32</v>
      </c>
      <c r="B42" s="120" t="s">
        <v>17</v>
      </c>
      <c r="C42" s="117">
        <f>SUM(C43:C45)</f>
        <v>33000</v>
      </c>
      <c r="D42" s="117">
        <f aca="true" t="shared" si="14" ref="D42:J42">SUM(D43:D45)</f>
        <v>0</v>
      </c>
      <c r="E42" s="117">
        <f t="shared" si="14"/>
        <v>33000</v>
      </c>
      <c r="F42" s="117">
        <f t="shared" si="14"/>
        <v>0</v>
      </c>
      <c r="G42" s="117">
        <f t="shared" si="14"/>
        <v>0</v>
      </c>
      <c r="H42" s="117">
        <f t="shared" si="14"/>
        <v>0</v>
      </c>
      <c r="I42" s="117">
        <f t="shared" si="14"/>
        <v>0</v>
      </c>
      <c r="J42" s="117">
        <f t="shared" si="14"/>
        <v>0</v>
      </c>
      <c r="K42" s="117">
        <v>33000</v>
      </c>
      <c r="L42" s="117">
        <v>33000</v>
      </c>
    </row>
    <row r="43" spans="1:12" s="109" customFormat="1" ht="12.75">
      <c r="A43" s="121">
        <v>321</v>
      </c>
      <c r="B43" s="122" t="s">
        <v>141</v>
      </c>
      <c r="C43" s="123">
        <v>4000</v>
      </c>
      <c r="D43" s="123"/>
      <c r="E43" s="123">
        <v>4000</v>
      </c>
      <c r="F43" s="123"/>
      <c r="G43" s="123"/>
      <c r="H43" s="123"/>
      <c r="I43" s="123"/>
      <c r="J43" s="123"/>
      <c r="K43" s="123"/>
      <c r="L43" s="124"/>
    </row>
    <row r="44" spans="1:12" s="109" customFormat="1" ht="12.75">
      <c r="A44" s="121">
        <v>322</v>
      </c>
      <c r="B44" s="122" t="s">
        <v>19</v>
      </c>
      <c r="C44" s="123">
        <v>10000</v>
      </c>
      <c r="D44" s="123"/>
      <c r="E44" s="123">
        <f>+C44</f>
        <v>10000</v>
      </c>
      <c r="F44" s="123"/>
      <c r="G44" s="123"/>
      <c r="H44" s="123"/>
      <c r="I44" s="123"/>
      <c r="J44" s="123"/>
      <c r="K44" s="123"/>
      <c r="L44" s="124"/>
    </row>
    <row r="45" spans="1:12" s="109" customFormat="1" ht="14.25" customHeight="1">
      <c r="A45" s="121">
        <v>323</v>
      </c>
      <c r="B45" s="122" t="s">
        <v>20</v>
      </c>
      <c r="C45" s="123">
        <v>19000</v>
      </c>
      <c r="D45" s="123"/>
      <c r="E45" s="123">
        <f>+C45</f>
        <v>19000</v>
      </c>
      <c r="F45" s="123"/>
      <c r="G45" s="123"/>
      <c r="H45" s="123"/>
      <c r="I45" s="123"/>
      <c r="J45" s="123"/>
      <c r="K45" s="123"/>
      <c r="L45" s="124"/>
    </row>
    <row r="46" spans="1:12" s="109" customFormat="1" ht="12.75" hidden="1">
      <c r="A46" s="121">
        <v>324</v>
      </c>
      <c r="B46" s="122" t="s">
        <v>63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4"/>
    </row>
    <row r="47" spans="1:12" s="109" customFormat="1" ht="12.75" hidden="1">
      <c r="A47" s="119">
        <v>38</v>
      </c>
      <c r="B47" s="120" t="s">
        <v>57</v>
      </c>
      <c r="C47" s="117">
        <v>0</v>
      </c>
      <c r="D47" s="117">
        <f>SUM(D48)</f>
        <v>0</v>
      </c>
      <c r="E47" s="117">
        <v>0</v>
      </c>
      <c r="F47" s="117"/>
      <c r="G47" s="117"/>
      <c r="H47" s="117"/>
      <c r="I47" s="117"/>
      <c r="J47" s="117"/>
      <c r="K47" s="117">
        <v>0</v>
      </c>
      <c r="L47" s="118">
        <v>0</v>
      </c>
    </row>
    <row r="48" spans="1:12" s="109" customFormat="1" ht="12.75" hidden="1">
      <c r="A48" s="121">
        <v>383</v>
      </c>
      <c r="B48" s="122" t="s">
        <v>58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4"/>
    </row>
    <row r="49" spans="1:12" s="109" customFormat="1" ht="12.75">
      <c r="A49" s="119">
        <v>42</v>
      </c>
      <c r="B49" s="120" t="s">
        <v>59</v>
      </c>
      <c r="C49" s="117">
        <f>+C50</f>
        <v>13000</v>
      </c>
      <c r="D49" s="117">
        <f aca="true" t="shared" si="15" ref="D49:J49">+D50</f>
        <v>0</v>
      </c>
      <c r="E49" s="117">
        <f t="shared" si="15"/>
        <v>13000</v>
      </c>
      <c r="F49" s="117">
        <f t="shared" si="15"/>
        <v>0</v>
      </c>
      <c r="G49" s="117">
        <f t="shared" si="15"/>
        <v>0</v>
      </c>
      <c r="H49" s="117">
        <f t="shared" si="15"/>
        <v>0</v>
      </c>
      <c r="I49" s="117">
        <f t="shared" si="15"/>
        <v>0</v>
      </c>
      <c r="J49" s="117">
        <f t="shared" si="15"/>
        <v>0</v>
      </c>
      <c r="K49" s="117">
        <f>+C49</f>
        <v>13000</v>
      </c>
      <c r="L49" s="118">
        <f>+K49</f>
        <v>13000</v>
      </c>
    </row>
    <row r="50" spans="1:12" s="109" customFormat="1" ht="12.75">
      <c r="A50" s="125">
        <v>422</v>
      </c>
      <c r="B50" s="126" t="s">
        <v>60</v>
      </c>
      <c r="C50" s="127">
        <v>13000</v>
      </c>
      <c r="D50" s="127"/>
      <c r="E50" s="127">
        <f>+C50</f>
        <v>13000</v>
      </c>
      <c r="F50" s="127"/>
      <c r="G50" s="127"/>
      <c r="H50" s="127"/>
      <c r="I50" s="127"/>
      <c r="J50" s="127"/>
      <c r="K50" s="127"/>
      <c r="L50" s="128"/>
    </row>
    <row r="51" spans="1:12" s="109" customFormat="1" ht="12.75" customHeight="1">
      <c r="A51" s="116">
        <v>47400</v>
      </c>
      <c r="B51" s="151" t="s">
        <v>95</v>
      </c>
      <c r="C51" s="114">
        <f>+C55+C52</f>
        <v>4000</v>
      </c>
      <c r="D51" s="114">
        <f aca="true" t="shared" si="16" ref="D51:L51">+D55+D52</f>
        <v>0</v>
      </c>
      <c r="E51" s="114">
        <f t="shared" si="16"/>
        <v>0</v>
      </c>
      <c r="F51" s="114">
        <f t="shared" si="16"/>
        <v>0</v>
      </c>
      <c r="G51" s="114">
        <f t="shared" si="16"/>
        <v>0</v>
      </c>
      <c r="H51" s="114">
        <f t="shared" si="16"/>
        <v>0</v>
      </c>
      <c r="I51" s="114">
        <f t="shared" si="16"/>
        <v>4000</v>
      </c>
      <c r="J51" s="114">
        <f t="shared" si="16"/>
        <v>0</v>
      </c>
      <c r="K51" s="114">
        <f t="shared" si="16"/>
        <v>4000</v>
      </c>
      <c r="L51" s="114">
        <f t="shared" si="16"/>
        <v>4000</v>
      </c>
    </row>
    <row r="52" spans="1:12" s="109" customFormat="1" ht="12.75">
      <c r="A52" s="119">
        <v>3</v>
      </c>
      <c r="B52" s="120" t="s">
        <v>12</v>
      </c>
      <c r="C52" s="117">
        <f>+C53</f>
        <v>800</v>
      </c>
      <c r="D52" s="117">
        <f aca="true" t="shared" si="17" ref="D52:J53">+D53</f>
        <v>0</v>
      </c>
      <c r="E52" s="117">
        <f t="shared" si="17"/>
        <v>0</v>
      </c>
      <c r="F52" s="117">
        <f t="shared" si="17"/>
        <v>0</v>
      </c>
      <c r="G52" s="117">
        <f t="shared" si="17"/>
        <v>0</v>
      </c>
      <c r="H52" s="117">
        <f t="shared" si="17"/>
        <v>0</v>
      </c>
      <c r="I52" s="117">
        <f>+I53</f>
        <v>800</v>
      </c>
      <c r="J52" s="117">
        <f t="shared" si="17"/>
        <v>0</v>
      </c>
      <c r="K52" s="117">
        <v>800</v>
      </c>
      <c r="L52" s="118">
        <v>800</v>
      </c>
    </row>
    <row r="53" spans="1:12" s="109" customFormat="1" ht="12.75">
      <c r="A53" s="119">
        <v>32</v>
      </c>
      <c r="B53" s="120" t="s">
        <v>17</v>
      </c>
      <c r="C53" s="117">
        <f>+C54</f>
        <v>800</v>
      </c>
      <c r="D53" s="117">
        <f t="shared" si="17"/>
        <v>0</v>
      </c>
      <c r="E53" s="117">
        <f t="shared" si="17"/>
        <v>0</v>
      </c>
      <c r="F53" s="117">
        <f t="shared" si="17"/>
        <v>0</v>
      </c>
      <c r="G53" s="117">
        <f t="shared" si="17"/>
        <v>0</v>
      </c>
      <c r="H53" s="117">
        <f t="shared" si="17"/>
        <v>0</v>
      </c>
      <c r="I53" s="117">
        <f>+I54</f>
        <v>800</v>
      </c>
      <c r="J53" s="117">
        <f t="shared" si="17"/>
        <v>0</v>
      </c>
      <c r="K53" s="117">
        <v>800</v>
      </c>
      <c r="L53" s="118">
        <v>800</v>
      </c>
    </row>
    <row r="54" spans="1:12" s="109" customFormat="1" ht="14.25" customHeight="1">
      <c r="A54" s="121">
        <v>322</v>
      </c>
      <c r="B54" s="122" t="s">
        <v>142</v>
      </c>
      <c r="C54" s="123">
        <v>800</v>
      </c>
      <c r="D54" s="123"/>
      <c r="E54" s="123"/>
      <c r="F54" s="123"/>
      <c r="G54" s="123"/>
      <c r="H54" s="123"/>
      <c r="I54" s="123">
        <v>800</v>
      </c>
      <c r="J54" s="123"/>
      <c r="K54" s="123"/>
      <c r="L54" s="124"/>
    </row>
    <row r="55" spans="1:12" s="109" customFormat="1" ht="12.75">
      <c r="A55" s="119">
        <v>42</v>
      </c>
      <c r="B55" s="120" t="s">
        <v>59</v>
      </c>
      <c r="C55" s="117">
        <f>+C56</f>
        <v>3200</v>
      </c>
      <c r="D55" s="117">
        <f>+D56</f>
        <v>0</v>
      </c>
      <c r="E55" s="117">
        <f>+E56</f>
        <v>0</v>
      </c>
      <c r="F55" s="117"/>
      <c r="G55" s="117">
        <f>+G56</f>
        <v>0</v>
      </c>
      <c r="H55" s="117">
        <f>+H56</f>
        <v>0</v>
      </c>
      <c r="I55" s="117">
        <f>+I56</f>
        <v>3200</v>
      </c>
      <c r="J55" s="117">
        <f>+J56</f>
        <v>0</v>
      </c>
      <c r="K55" s="117">
        <f>+C55</f>
        <v>3200</v>
      </c>
      <c r="L55" s="118">
        <f>+K55</f>
        <v>3200</v>
      </c>
    </row>
    <row r="56" spans="1:12" s="109" customFormat="1" ht="12.75">
      <c r="A56" s="125">
        <v>422</v>
      </c>
      <c r="B56" s="126" t="s">
        <v>60</v>
      </c>
      <c r="C56" s="127">
        <v>3200</v>
      </c>
      <c r="D56" s="127"/>
      <c r="E56" s="127"/>
      <c r="F56" s="127"/>
      <c r="G56" s="127"/>
      <c r="H56" s="127"/>
      <c r="I56" s="127">
        <v>3200</v>
      </c>
      <c r="J56" s="127"/>
      <c r="K56" s="127"/>
      <c r="L56" s="128"/>
    </row>
    <row r="57" spans="1:12" s="109" customFormat="1" ht="12.75" customHeight="1">
      <c r="A57" s="116">
        <v>62400</v>
      </c>
      <c r="B57" s="151" t="s">
        <v>143</v>
      </c>
      <c r="C57" s="114">
        <f>+C70</f>
        <v>1000</v>
      </c>
      <c r="D57" s="114">
        <f aca="true" t="shared" si="18" ref="D57:L57">+D70</f>
        <v>0</v>
      </c>
      <c r="E57" s="114">
        <f t="shared" si="18"/>
        <v>0</v>
      </c>
      <c r="F57" s="114">
        <f t="shared" si="18"/>
        <v>0</v>
      </c>
      <c r="G57" s="114"/>
      <c r="H57" s="114">
        <f>+H70</f>
        <v>1000</v>
      </c>
      <c r="I57" s="114">
        <f t="shared" si="18"/>
        <v>0</v>
      </c>
      <c r="J57" s="114">
        <f t="shared" si="18"/>
        <v>0</v>
      </c>
      <c r="K57" s="114">
        <f t="shared" si="18"/>
        <v>1000</v>
      </c>
      <c r="L57" s="169">
        <f t="shared" si="18"/>
        <v>1000</v>
      </c>
    </row>
    <row r="58" spans="1:12" s="109" customFormat="1" ht="12.75" hidden="1">
      <c r="A58" s="119">
        <v>3</v>
      </c>
      <c r="B58" s="120" t="s">
        <v>12</v>
      </c>
      <c r="C58" s="117">
        <f>+C63</f>
        <v>0</v>
      </c>
      <c r="D58" s="117"/>
      <c r="E58" s="117"/>
      <c r="F58" s="117"/>
      <c r="G58" s="117">
        <f>+G63</f>
        <v>0</v>
      </c>
      <c r="H58" s="117">
        <f>+H63</f>
        <v>0</v>
      </c>
      <c r="I58" s="117"/>
      <c r="J58" s="117"/>
      <c r="K58" s="117"/>
      <c r="L58" s="118"/>
    </row>
    <row r="59" spans="1:12" s="109" customFormat="1" ht="12.75" hidden="1">
      <c r="A59" s="119">
        <v>31</v>
      </c>
      <c r="B59" s="120" t="s">
        <v>13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8"/>
    </row>
    <row r="60" spans="1:12" s="109" customFormat="1" ht="12.75" hidden="1">
      <c r="A60" s="121">
        <v>311</v>
      </c>
      <c r="B60" s="122" t="s">
        <v>14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4"/>
    </row>
    <row r="61" spans="1:12" s="109" customFormat="1" ht="12.75" hidden="1">
      <c r="A61" s="121">
        <v>312</v>
      </c>
      <c r="B61" s="122" t="s">
        <v>15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4"/>
    </row>
    <row r="62" spans="1:12" s="109" customFormat="1" ht="12.75" hidden="1">
      <c r="A62" s="121">
        <v>313</v>
      </c>
      <c r="B62" s="122" t="s">
        <v>16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4"/>
    </row>
    <row r="63" spans="1:12" s="109" customFormat="1" ht="12.75" hidden="1">
      <c r="A63" s="119">
        <v>32</v>
      </c>
      <c r="B63" s="120" t="s">
        <v>17</v>
      </c>
      <c r="C63" s="117">
        <f>SUM(C64:C66)</f>
        <v>0</v>
      </c>
      <c r="D63" s="117"/>
      <c r="E63" s="117"/>
      <c r="F63" s="117"/>
      <c r="G63" s="117">
        <f>SUM(G64:G66)</f>
        <v>0</v>
      </c>
      <c r="H63" s="117">
        <f>SUM(H64:H66)</f>
        <v>0</v>
      </c>
      <c r="I63" s="117"/>
      <c r="J63" s="117"/>
      <c r="K63" s="117"/>
      <c r="L63" s="118"/>
    </row>
    <row r="64" spans="1:12" s="109" customFormat="1" ht="12.75" hidden="1">
      <c r="A64" s="121">
        <v>321</v>
      </c>
      <c r="B64" s="122" t="s">
        <v>18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4"/>
    </row>
    <row r="65" spans="1:12" s="109" customFormat="1" ht="12.75" hidden="1">
      <c r="A65" s="121">
        <v>322</v>
      </c>
      <c r="B65" s="122" t="s">
        <v>19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4"/>
    </row>
    <row r="66" spans="1:12" s="109" customFormat="1" ht="14.25" customHeight="1" hidden="1">
      <c r="A66" s="121">
        <v>323</v>
      </c>
      <c r="B66" s="122" t="s">
        <v>20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4"/>
    </row>
    <row r="67" spans="1:12" s="109" customFormat="1" ht="14.25" customHeight="1" hidden="1">
      <c r="A67" s="121">
        <v>329</v>
      </c>
      <c r="B67" s="122" t="s">
        <v>21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4"/>
    </row>
    <row r="68" spans="1:12" s="109" customFormat="1" ht="12.75" hidden="1">
      <c r="A68" s="119">
        <v>38</v>
      </c>
      <c r="B68" s="120" t="s">
        <v>57</v>
      </c>
      <c r="C68" s="117">
        <v>0</v>
      </c>
      <c r="D68" s="117">
        <f>SUM(D69)</f>
        <v>0</v>
      </c>
      <c r="E68" s="117"/>
      <c r="F68" s="117"/>
      <c r="G68" s="117"/>
      <c r="H68" s="117">
        <v>0</v>
      </c>
      <c r="I68" s="117"/>
      <c r="J68" s="117"/>
      <c r="K68" s="117"/>
      <c r="L68" s="118"/>
    </row>
    <row r="69" spans="1:12" s="109" customFormat="1" ht="12.75" hidden="1">
      <c r="A69" s="121">
        <v>383</v>
      </c>
      <c r="B69" s="122" t="s">
        <v>58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4"/>
    </row>
    <row r="70" spans="1:12" s="109" customFormat="1" ht="12.75">
      <c r="A70" s="119">
        <v>42</v>
      </c>
      <c r="B70" s="120" t="s">
        <v>59</v>
      </c>
      <c r="C70" s="117">
        <f>+C72</f>
        <v>1000</v>
      </c>
      <c r="D70" s="117">
        <f aca="true" t="shared" si="19" ref="D70:J70">+D72</f>
        <v>0</v>
      </c>
      <c r="E70" s="117">
        <f t="shared" si="19"/>
        <v>0</v>
      </c>
      <c r="F70" s="117">
        <f t="shared" si="19"/>
        <v>0</v>
      </c>
      <c r="G70" s="117"/>
      <c r="H70" s="117">
        <f>+H72</f>
        <v>1000</v>
      </c>
      <c r="I70" s="117">
        <f t="shared" si="19"/>
        <v>0</v>
      </c>
      <c r="J70" s="117">
        <f t="shared" si="19"/>
        <v>0</v>
      </c>
      <c r="K70" s="117">
        <v>1000</v>
      </c>
      <c r="L70" s="118">
        <v>1000</v>
      </c>
    </row>
    <row r="71" spans="1:12" s="109" customFormat="1" ht="12.75" hidden="1">
      <c r="A71" s="125">
        <v>422</v>
      </c>
      <c r="B71" s="126" t="s">
        <v>60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8"/>
    </row>
    <row r="72" spans="1:12" s="109" customFormat="1" ht="12.75">
      <c r="A72" s="134">
        <v>422</v>
      </c>
      <c r="B72" s="135" t="s">
        <v>69</v>
      </c>
      <c r="C72" s="127">
        <v>1000</v>
      </c>
      <c r="D72" s="127"/>
      <c r="E72" s="127"/>
      <c r="F72" s="127"/>
      <c r="G72" s="127"/>
      <c r="H72" s="127">
        <v>1000</v>
      </c>
      <c r="I72" s="127"/>
      <c r="J72" s="127"/>
      <c r="K72" s="127"/>
      <c r="L72" s="128"/>
    </row>
    <row r="73" spans="1:12" s="109" customFormat="1" ht="12.75" customHeight="1">
      <c r="A73" s="113" t="s">
        <v>97</v>
      </c>
      <c r="B73" s="150" t="s">
        <v>98</v>
      </c>
      <c r="C73" s="114">
        <f>+C75</f>
        <v>4240000</v>
      </c>
      <c r="D73" s="114">
        <f aca="true" t="shared" si="20" ref="D73:J73">+D75</f>
        <v>4240000</v>
      </c>
      <c r="E73" s="114">
        <f t="shared" si="20"/>
        <v>0</v>
      </c>
      <c r="F73" s="114">
        <f t="shared" si="20"/>
        <v>0</v>
      </c>
      <c r="G73" s="114">
        <f t="shared" si="20"/>
        <v>0</v>
      </c>
      <c r="H73" s="114">
        <f t="shared" si="20"/>
        <v>0</v>
      </c>
      <c r="I73" s="114">
        <f t="shared" si="20"/>
        <v>0</v>
      </c>
      <c r="J73" s="114">
        <f t="shared" si="20"/>
        <v>0</v>
      </c>
      <c r="K73" s="114">
        <f>+K75</f>
        <v>4240000</v>
      </c>
      <c r="L73" s="169">
        <f>+L75</f>
        <v>4240000</v>
      </c>
    </row>
    <row r="74" spans="1:12" s="109" customFormat="1" ht="13.5" hidden="1">
      <c r="A74" s="116">
        <v>32400</v>
      </c>
      <c r="B74" s="151" t="s">
        <v>94</v>
      </c>
      <c r="L74" s="170"/>
    </row>
    <row r="75" spans="1:12" s="109" customFormat="1" ht="13.5">
      <c r="A75" s="116">
        <v>53082</v>
      </c>
      <c r="B75" s="151" t="s">
        <v>99</v>
      </c>
      <c r="C75" s="114">
        <f>+C76</f>
        <v>4240000</v>
      </c>
      <c r="D75" s="114">
        <f aca="true" t="shared" si="21" ref="D75:J76">+D76</f>
        <v>4240000</v>
      </c>
      <c r="E75" s="114">
        <f t="shared" si="21"/>
        <v>0</v>
      </c>
      <c r="F75" s="114">
        <f t="shared" si="21"/>
        <v>0</v>
      </c>
      <c r="G75" s="114">
        <f t="shared" si="21"/>
        <v>0</v>
      </c>
      <c r="H75" s="114">
        <f t="shared" si="21"/>
        <v>0</v>
      </c>
      <c r="I75" s="114">
        <f t="shared" si="21"/>
        <v>0</v>
      </c>
      <c r="J75" s="114">
        <f t="shared" si="21"/>
        <v>0</v>
      </c>
      <c r="K75" s="114">
        <f>+K76</f>
        <v>4240000</v>
      </c>
      <c r="L75" s="169">
        <f>+L76</f>
        <v>4240000</v>
      </c>
    </row>
    <row r="76" spans="1:12" s="109" customFormat="1" ht="12.75">
      <c r="A76" s="119">
        <v>3</v>
      </c>
      <c r="B76" s="120" t="s">
        <v>12</v>
      </c>
      <c r="C76" s="117">
        <f>+C77</f>
        <v>4240000</v>
      </c>
      <c r="D76" s="117">
        <f t="shared" si="21"/>
        <v>4240000</v>
      </c>
      <c r="E76" s="117">
        <f t="shared" si="21"/>
        <v>0</v>
      </c>
      <c r="F76" s="117">
        <f t="shared" si="21"/>
        <v>0</v>
      </c>
      <c r="G76" s="117">
        <f t="shared" si="21"/>
        <v>0</v>
      </c>
      <c r="H76" s="117">
        <f t="shared" si="21"/>
        <v>0</v>
      </c>
      <c r="I76" s="117">
        <f t="shared" si="21"/>
        <v>0</v>
      </c>
      <c r="J76" s="117">
        <f t="shared" si="21"/>
        <v>0</v>
      </c>
      <c r="K76" s="117">
        <f>+K77</f>
        <v>4240000</v>
      </c>
      <c r="L76" s="118">
        <f>+L77</f>
        <v>4240000</v>
      </c>
    </row>
    <row r="77" spans="1:12" s="109" customFormat="1" ht="12.75">
      <c r="A77" s="119">
        <v>31</v>
      </c>
      <c r="B77" s="120" t="s">
        <v>13</v>
      </c>
      <c r="C77" s="117">
        <f>SUM(C78:C80)</f>
        <v>4240000</v>
      </c>
      <c r="D77" s="117">
        <f aca="true" t="shared" si="22" ref="D77:J77">SUM(D78:D80)</f>
        <v>4240000</v>
      </c>
      <c r="E77" s="117">
        <f t="shared" si="22"/>
        <v>0</v>
      </c>
      <c r="F77" s="117">
        <f t="shared" si="22"/>
        <v>0</v>
      </c>
      <c r="G77" s="117">
        <f t="shared" si="22"/>
        <v>0</v>
      </c>
      <c r="H77" s="117">
        <f t="shared" si="22"/>
        <v>0</v>
      </c>
      <c r="I77" s="117">
        <f t="shared" si="22"/>
        <v>0</v>
      </c>
      <c r="J77" s="117">
        <f t="shared" si="22"/>
        <v>0</v>
      </c>
      <c r="K77" s="117">
        <f>+C77</f>
        <v>4240000</v>
      </c>
      <c r="L77" s="118">
        <f>+K77</f>
        <v>4240000</v>
      </c>
    </row>
    <row r="78" spans="1:12" s="109" customFormat="1" ht="12.75">
      <c r="A78" s="121">
        <v>311</v>
      </c>
      <c r="B78" s="122" t="s">
        <v>14</v>
      </c>
      <c r="C78" s="123">
        <v>3500000</v>
      </c>
      <c r="D78" s="123">
        <f>+C78</f>
        <v>3500000</v>
      </c>
      <c r="E78" s="123"/>
      <c r="F78" s="123"/>
      <c r="G78" s="123"/>
      <c r="H78" s="123"/>
      <c r="I78" s="123"/>
      <c r="J78" s="123"/>
      <c r="K78" s="123"/>
      <c r="L78" s="124"/>
    </row>
    <row r="79" spans="1:12" s="109" customFormat="1" ht="12.75">
      <c r="A79" s="121">
        <v>312</v>
      </c>
      <c r="B79" s="122" t="s">
        <v>15</v>
      </c>
      <c r="C79" s="123">
        <v>170000</v>
      </c>
      <c r="D79" s="123">
        <f>+C79</f>
        <v>170000</v>
      </c>
      <c r="E79" s="123"/>
      <c r="F79" s="123"/>
      <c r="G79" s="123"/>
      <c r="H79" s="123"/>
      <c r="I79" s="123"/>
      <c r="J79" s="123"/>
      <c r="K79" s="123"/>
      <c r="L79" s="124"/>
    </row>
    <row r="80" spans="1:12" s="109" customFormat="1" ht="12.75">
      <c r="A80" s="125">
        <v>313</v>
      </c>
      <c r="B80" s="126" t="s">
        <v>16</v>
      </c>
      <c r="C80" s="127">
        <v>570000</v>
      </c>
      <c r="D80" s="127">
        <f>+C80</f>
        <v>570000</v>
      </c>
      <c r="E80" s="127"/>
      <c r="F80" s="127"/>
      <c r="G80" s="127"/>
      <c r="H80" s="127"/>
      <c r="I80" s="127"/>
      <c r="J80" s="127"/>
      <c r="K80" s="127"/>
      <c r="L80" s="128"/>
    </row>
    <row r="81" spans="1:12" s="109" customFormat="1" ht="12.75" hidden="1">
      <c r="A81" s="119">
        <v>32</v>
      </c>
      <c r="B81" s="120" t="s">
        <v>17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8">
        <f>+K81</f>
        <v>0</v>
      </c>
    </row>
    <row r="82" spans="1:12" s="109" customFormat="1" ht="12.75" hidden="1">
      <c r="A82" s="121">
        <v>323</v>
      </c>
      <c r="B82" s="122" t="s">
        <v>20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4"/>
    </row>
    <row r="83" spans="1:12" s="109" customFormat="1" ht="13.5" customHeight="1" hidden="1">
      <c r="A83" s="121">
        <v>329</v>
      </c>
      <c r="B83" s="122" t="s">
        <v>21</v>
      </c>
      <c r="C83" s="123">
        <v>0</v>
      </c>
      <c r="D83" s="123">
        <v>0</v>
      </c>
      <c r="E83" s="123"/>
      <c r="F83" s="123"/>
      <c r="G83" s="123"/>
      <c r="H83" s="123"/>
      <c r="I83" s="123"/>
      <c r="J83" s="123"/>
      <c r="K83" s="123"/>
      <c r="L83" s="124"/>
    </row>
    <row r="84" spans="1:12" s="109" customFormat="1" ht="12.75" hidden="1">
      <c r="A84" s="119">
        <v>34</v>
      </c>
      <c r="B84" s="120" t="s">
        <v>22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8"/>
    </row>
    <row r="85" spans="1:12" s="109" customFormat="1" ht="12.75" hidden="1">
      <c r="A85" s="125">
        <v>343</v>
      </c>
      <c r="B85" s="126" t="s">
        <v>23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8"/>
    </row>
    <row r="86" spans="1:12" s="109" customFormat="1" ht="22.5" customHeight="1">
      <c r="A86" s="110">
        <v>2301</v>
      </c>
      <c r="B86" s="111" t="s">
        <v>131</v>
      </c>
      <c r="C86" s="112">
        <f aca="true" t="shared" si="23" ref="C86:L86">+C104+C116+C132</f>
        <v>1026502</v>
      </c>
      <c r="D86" s="112">
        <f t="shared" si="23"/>
        <v>11000</v>
      </c>
      <c r="E86" s="112">
        <f t="shared" si="23"/>
        <v>0</v>
      </c>
      <c r="F86" s="112">
        <f t="shared" si="23"/>
        <v>0</v>
      </c>
      <c r="G86" s="112">
        <f t="shared" si="23"/>
        <v>1015502</v>
      </c>
      <c r="H86" s="112">
        <f t="shared" si="23"/>
        <v>0</v>
      </c>
      <c r="I86" s="112">
        <f t="shared" si="23"/>
        <v>0</v>
      </c>
      <c r="J86" s="112">
        <f t="shared" si="23"/>
        <v>0</v>
      </c>
      <c r="K86" s="112">
        <f t="shared" si="23"/>
        <v>747079</v>
      </c>
      <c r="L86" s="112">
        <f t="shared" si="23"/>
        <v>340862</v>
      </c>
    </row>
    <row r="87" spans="1:12" s="109" customFormat="1" ht="12.75" customHeight="1" hidden="1">
      <c r="A87" s="130" t="s">
        <v>64</v>
      </c>
      <c r="B87" s="120" t="s">
        <v>38</v>
      </c>
      <c r="C87" s="117" t="s">
        <v>65</v>
      </c>
      <c r="D87" s="117" t="s">
        <v>65</v>
      </c>
      <c r="E87" s="117" t="s">
        <v>65</v>
      </c>
      <c r="F87" s="117" t="s">
        <v>65</v>
      </c>
      <c r="G87" s="117" t="s">
        <v>65</v>
      </c>
      <c r="H87" s="117" t="s">
        <v>65</v>
      </c>
      <c r="I87" s="117" t="s">
        <v>65</v>
      </c>
      <c r="J87" s="117" t="s">
        <v>65</v>
      </c>
      <c r="K87" s="117" t="s">
        <v>65</v>
      </c>
      <c r="L87" s="118" t="s">
        <v>65</v>
      </c>
    </row>
    <row r="88" spans="1:12" s="109" customFormat="1" ht="12.75" customHeight="1" hidden="1">
      <c r="A88" s="119">
        <v>11</v>
      </c>
      <c r="B88" s="120" t="s">
        <v>49</v>
      </c>
      <c r="C88" s="117" t="s">
        <v>53</v>
      </c>
      <c r="D88" s="117" t="s">
        <v>53</v>
      </c>
      <c r="E88" s="117" t="s">
        <v>53</v>
      </c>
      <c r="F88" s="117" t="s">
        <v>53</v>
      </c>
      <c r="G88" s="117" t="s">
        <v>53</v>
      </c>
      <c r="H88" s="117" t="s">
        <v>53</v>
      </c>
      <c r="I88" s="117" t="s">
        <v>53</v>
      </c>
      <c r="J88" s="117" t="s">
        <v>53</v>
      </c>
      <c r="K88" s="117" t="s">
        <v>53</v>
      </c>
      <c r="L88" s="118" t="s">
        <v>53</v>
      </c>
    </row>
    <row r="89" spans="1:12" s="109" customFormat="1" ht="12.75" hidden="1">
      <c r="A89" s="119">
        <v>3</v>
      </c>
      <c r="B89" s="120" t="s">
        <v>12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8">
        <v>0</v>
      </c>
    </row>
    <row r="90" spans="1:12" s="109" customFormat="1" ht="12.75" hidden="1">
      <c r="A90" s="119">
        <v>31</v>
      </c>
      <c r="B90" s="120" t="s">
        <v>13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8">
        <v>0</v>
      </c>
    </row>
    <row r="91" spans="1:12" s="109" customFormat="1" ht="12.75" hidden="1">
      <c r="A91" s="121">
        <v>311</v>
      </c>
      <c r="B91" s="122" t="s">
        <v>14</v>
      </c>
      <c r="C91" s="123">
        <v>0</v>
      </c>
      <c r="D91" s="123">
        <v>0</v>
      </c>
      <c r="E91" s="123">
        <v>0</v>
      </c>
      <c r="F91" s="123">
        <v>0</v>
      </c>
      <c r="G91" s="123">
        <v>0</v>
      </c>
      <c r="H91" s="123">
        <v>0</v>
      </c>
      <c r="I91" s="123">
        <v>0</v>
      </c>
      <c r="J91" s="123">
        <v>0</v>
      </c>
      <c r="K91" s="123">
        <v>0</v>
      </c>
      <c r="L91" s="124">
        <v>0</v>
      </c>
    </row>
    <row r="92" spans="1:12" s="109" customFormat="1" ht="12.75" hidden="1">
      <c r="A92" s="121">
        <v>312</v>
      </c>
      <c r="B92" s="122" t="s">
        <v>15</v>
      </c>
      <c r="C92" s="123">
        <v>0</v>
      </c>
      <c r="D92" s="123">
        <v>0</v>
      </c>
      <c r="E92" s="123">
        <v>0</v>
      </c>
      <c r="F92" s="123">
        <v>0</v>
      </c>
      <c r="G92" s="123">
        <v>0</v>
      </c>
      <c r="H92" s="123">
        <v>0</v>
      </c>
      <c r="I92" s="123">
        <v>0</v>
      </c>
      <c r="J92" s="123">
        <v>0</v>
      </c>
      <c r="K92" s="123">
        <v>0</v>
      </c>
      <c r="L92" s="124">
        <v>0</v>
      </c>
    </row>
    <row r="93" spans="1:12" s="109" customFormat="1" ht="12.75" hidden="1">
      <c r="A93" s="119">
        <v>32</v>
      </c>
      <c r="B93" s="120" t="s">
        <v>17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8">
        <v>0</v>
      </c>
    </row>
    <row r="94" spans="1:12" s="109" customFormat="1" ht="12.75" hidden="1">
      <c r="A94" s="121">
        <v>322</v>
      </c>
      <c r="B94" s="122" t="s">
        <v>19</v>
      </c>
      <c r="C94" s="123">
        <v>0</v>
      </c>
      <c r="D94" s="123">
        <v>0</v>
      </c>
      <c r="E94" s="123">
        <v>0</v>
      </c>
      <c r="F94" s="123">
        <v>0</v>
      </c>
      <c r="G94" s="123">
        <v>0</v>
      </c>
      <c r="H94" s="123">
        <v>0</v>
      </c>
      <c r="I94" s="123">
        <v>0</v>
      </c>
      <c r="J94" s="123">
        <v>0</v>
      </c>
      <c r="K94" s="123">
        <v>0</v>
      </c>
      <c r="L94" s="124">
        <v>0</v>
      </c>
    </row>
    <row r="95" spans="1:12" s="109" customFormat="1" ht="15" customHeight="1" hidden="1">
      <c r="A95" s="121">
        <v>324</v>
      </c>
      <c r="B95" s="122" t="s">
        <v>66</v>
      </c>
      <c r="C95" s="123">
        <v>0</v>
      </c>
      <c r="D95" s="123">
        <v>0</v>
      </c>
      <c r="E95" s="123">
        <v>0</v>
      </c>
      <c r="F95" s="123">
        <v>0</v>
      </c>
      <c r="G95" s="123">
        <v>0</v>
      </c>
      <c r="H95" s="123">
        <v>0</v>
      </c>
      <c r="I95" s="123">
        <v>0</v>
      </c>
      <c r="J95" s="123">
        <v>0</v>
      </c>
      <c r="K95" s="123">
        <v>0</v>
      </c>
      <c r="L95" s="124">
        <v>0</v>
      </c>
    </row>
    <row r="96" spans="1:12" s="109" customFormat="1" ht="12" customHeight="1" hidden="1">
      <c r="A96" s="131">
        <v>329</v>
      </c>
      <c r="B96" s="122" t="s">
        <v>21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7">
        <v>0</v>
      </c>
      <c r="J96" s="127">
        <v>0</v>
      </c>
      <c r="K96" s="127">
        <v>0</v>
      </c>
      <c r="L96" s="128">
        <v>0</v>
      </c>
    </row>
    <row r="97" spans="1:12" s="109" customFormat="1" ht="13.5" hidden="1" thickBot="1">
      <c r="A97" s="119"/>
      <c r="B97" s="132" t="s">
        <v>67</v>
      </c>
      <c r="C97" s="133">
        <v>0</v>
      </c>
      <c r="D97" s="133">
        <v>0</v>
      </c>
      <c r="E97" s="133">
        <v>0</v>
      </c>
      <c r="F97" s="133">
        <v>0</v>
      </c>
      <c r="G97" s="133">
        <v>0</v>
      </c>
      <c r="H97" s="133">
        <v>0</v>
      </c>
      <c r="I97" s="133">
        <v>0</v>
      </c>
      <c r="J97" s="133">
        <v>0</v>
      </c>
      <c r="K97" s="133">
        <v>0</v>
      </c>
      <c r="L97" s="171">
        <v>0</v>
      </c>
    </row>
    <row r="98" spans="1:12" s="109" customFormat="1" ht="13.5" hidden="1">
      <c r="A98" s="116">
        <v>32400</v>
      </c>
      <c r="B98" s="151" t="s">
        <v>94</v>
      </c>
      <c r="L98" s="170"/>
    </row>
    <row r="99" spans="1:12" s="109" customFormat="1" ht="12.75" hidden="1">
      <c r="A99" s="119">
        <v>32</v>
      </c>
      <c r="B99" s="120" t="s">
        <v>17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8">
        <f>+K99</f>
        <v>0</v>
      </c>
    </row>
    <row r="100" spans="1:12" s="109" customFormat="1" ht="12.75" hidden="1">
      <c r="A100" s="121">
        <v>323</v>
      </c>
      <c r="B100" s="122" t="s">
        <v>20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4"/>
    </row>
    <row r="101" spans="1:12" s="109" customFormat="1" ht="13.5" customHeight="1" hidden="1">
      <c r="A101" s="121">
        <v>329</v>
      </c>
      <c r="B101" s="122" t="s">
        <v>21</v>
      </c>
      <c r="C101" s="123">
        <v>0</v>
      </c>
      <c r="D101" s="123">
        <v>0</v>
      </c>
      <c r="E101" s="123"/>
      <c r="F101" s="123"/>
      <c r="G101" s="123"/>
      <c r="H101" s="123"/>
      <c r="I101" s="123"/>
      <c r="J101" s="123"/>
      <c r="K101" s="123"/>
      <c r="L101" s="124"/>
    </row>
    <row r="102" spans="1:12" s="109" customFormat="1" ht="12.75" hidden="1">
      <c r="A102" s="119">
        <v>34</v>
      </c>
      <c r="B102" s="120" t="s">
        <v>22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</row>
    <row r="103" spans="1:12" s="109" customFormat="1" ht="12.75" hidden="1">
      <c r="A103" s="125">
        <v>343</v>
      </c>
      <c r="B103" s="126" t="s">
        <v>23</v>
      </c>
      <c r="C103" s="127"/>
      <c r="D103" s="127"/>
      <c r="E103" s="127"/>
      <c r="F103" s="127"/>
      <c r="G103" s="127"/>
      <c r="H103" s="127"/>
      <c r="I103" s="127"/>
      <c r="J103" s="127"/>
      <c r="K103" s="127"/>
      <c r="L103" s="128"/>
    </row>
    <row r="104" spans="1:12" s="109" customFormat="1" ht="12.75" customHeight="1">
      <c r="A104" s="113" t="s">
        <v>100</v>
      </c>
      <c r="B104" s="150" t="s">
        <v>101</v>
      </c>
      <c r="C104" s="114">
        <f>+C106</f>
        <v>1000</v>
      </c>
      <c r="D104" s="114">
        <f aca="true" t="shared" si="24" ref="D104:L104">+D106</f>
        <v>1000</v>
      </c>
      <c r="E104" s="114">
        <f t="shared" si="24"/>
        <v>0</v>
      </c>
      <c r="F104" s="114">
        <f t="shared" si="24"/>
        <v>0</v>
      </c>
      <c r="G104" s="114">
        <f t="shared" si="24"/>
        <v>0</v>
      </c>
      <c r="H104" s="114">
        <f t="shared" si="24"/>
        <v>0</v>
      </c>
      <c r="I104" s="114">
        <f t="shared" si="24"/>
        <v>0</v>
      </c>
      <c r="J104" s="114">
        <f t="shared" si="24"/>
        <v>0</v>
      </c>
      <c r="K104" s="114">
        <f t="shared" si="24"/>
        <v>0</v>
      </c>
      <c r="L104" s="114">
        <f t="shared" si="24"/>
        <v>0</v>
      </c>
    </row>
    <row r="105" spans="1:2" s="109" customFormat="1" ht="13.5" hidden="1">
      <c r="A105" s="116">
        <v>32400</v>
      </c>
      <c r="B105" s="151" t="s">
        <v>94</v>
      </c>
    </row>
    <row r="106" spans="1:12" s="109" customFormat="1" ht="13.5">
      <c r="A106" s="116">
        <v>53080</v>
      </c>
      <c r="B106" s="151" t="s">
        <v>102</v>
      </c>
      <c r="C106" s="114">
        <f>+C107</f>
        <v>1000</v>
      </c>
      <c r="D106" s="114">
        <f aca="true" t="shared" si="25" ref="D106:L107">+D107</f>
        <v>1000</v>
      </c>
      <c r="E106" s="114">
        <f t="shared" si="25"/>
        <v>0</v>
      </c>
      <c r="F106" s="114">
        <f t="shared" si="25"/>
        <v>0</v>
      </c>
      <c r="G106" s="114">
        <f t="shared" si="25"/>
        <v>0</v>
      </c>
      <c r="H106" s="114">
        <f t="shared" si="25"/>
        <v>0</v>
      </c>
      <c r="I106" s="114">
        <f t="shared" si="25"/>
        <v>0</v>
      </c>
      <c r="J106" s="114">
        <f t="shared" si="25"/>
        <v>0</v>
      </c>
      <c r="K106" s="114">
        <f t="shared" si="25"/>
        <v>0</v>
      </c>
      <c r="L106" s="114">
        <f t="shared" si="25"/>
        <v>0</v>
      </c>
    </row>
    <row r="107" spans="1:12" s="109" customFormat="1" ht="12.75">
      <c r="A107" s="119">
        <v>3</v>
      </c>
      <c r="B107" s="120" t="s">
        <v>12</v>
      </c>
      <c r="C107" s="117">
        <f>+C108</f>
        <v>1000</v>
      </c>
      <c r="D107" s="117">
        <f t="shared" si="25"/>
        <v>1000</v>
      </c>
      <c r="E107" s="117">
        <f t="shared" si="25"/>
        <v>0</v>
      </c>
      <c r="F107" s="117">
        <f t="shared" si="25"/>
        <v>0</v>
      </c>
      <c r="G107" s="117">
        <f t="shared" si="25"/>
        <v>0</v>
      </c>
      <c r="H107" s="117">
        <f t="shared" si="25"/>
        <v>0</v>
      </c>
      <c r="I107" s="117">
        <f t="shared" si="25"/>
        <v>0</v>
      </c>
      <c r="J107" s="117">
        <f t="shared" si="25"/>
        <v>0</v>
      </c>
      <c r="K107" s="117">
        <f t="shared" si="25"/>
        <v>0</v>
      </c>
      <c r="L107" s="117">
        <f t="shared" si="25"/>
        <v>0</v>
      </c>
    </row>
    <row r="108" spans="1:12" s="109" customFormat="1" ht="12.75">
      <c r="A108" s="119">
        <v>32</v>
      </c>
      <c r="B108" s="120" t="s">
        <v>17</v>
      </c>
      <c r="C108" s="117">
        <f>+C110+C109</f>
        <v>1000</v>
      </c>
      <c r="D108" s="117">
        <f aca="true" t="shared" si="26" ref="D108:L108">+D110+D109</f>
        <v>1000</v>
      </c>
      <c r="E108" s="117">
        <f t="shared" si="26"/>
        <v>0</v>
      </c>
      <c r="F108" s="117">
        <f t="shared" si="26"/>
        <v>0</v>
      </c>
      <c r="G108" s="117">
        <f t="shared" si="26"/>
        <v>0</v>
      </c>
      <c r="H108" s="117">
        <f t="shared" si="26"/>
        <v>0</v>
      </c>
      <c r="I108" s="117">
        <f t="shared" si="26"/>
        <v>0</v>
      </c>
      <c r="J108" s="117">
        <f t="shared" si="26"/>
        <v>0</v>
      </c>
      <c r="K108" s="117">
        <f t="shared" si="26"/>
        <v>0</v>
      </c>
      <c r="L108" s="117">
        <f t="shared" si="26"/>
        <v>0</v>
      </c>
    </row>
    <row r="109" spans="1:12" s="109" customFormat="1" ht="12.75">
      <c r="A109" s="121">
        <v>322</v>
      </c>
      <c r="B109" s="122" t="s">
        <v>19</v>
      </c>
      <c r="C109" s="123">
        <v>500</v>
      </c>
      <c r="D109" s="123">
        <f>+C109</f>
        <v>500</v>
      </c>
      <c r="E109" s="123"/>
      <c r="F109" s="123"/>
      <c r="G109" s="123"/>
      <c r="H109" s="123"/>
      <c r="I109" s="123"/>
      <c r="J109" s="123"/>
      <c r="K109" s="123"/>
      <c r="L109" s="124"/>
    </row>
    <row r="110" spans="1:12" s="109" customFormat="1" ht="12.75">
      <c r="A110" s="125">
        <v>329</v>
      </c>
      <c r="B110" s="122" t="s">
        <v>21</v>
      </c>
      <c r="C110" s="123">
        <v>500</v>
      </c>
      <c r="D110" s="123">
        <f>+C110</f>
        <v>500</v>
      </c>
      <c r="E110" s="123"/>
      <c r="F110" s="123"/>
      <c r="G110" s="123"/>
      <c r="H110" s="123"/>
      <c r="I110" s="123"/>
      <c r="J110" s="123"/>
      <c r="K110" s="123"/>
      <c r="L110" s="124"/>
    </row>
    <row r="111" spans="1:12" s="109" customFormat="1" ht="12.75" hidden="1">
      <c r="A111" s="119">
        <v>32</v>
      </c>
      <c r="B111" s="120" t="s">
        <v>17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8">
        <f>+K111</f>
        <v>0</v>
      </c>
    </row>
    <row r="112" spans="1:12" s="109" customFormat="1" ht="12.75" hidden="1">
      <c r="A112" s="121">
        <v>323</v>
      </c>
      <c r="B112" s="122" t="s">
        <v>20</v>
      </c>
      <c r="C112" s="123"/>
      <c r="D112" s="123"/>
      <c r="E112" s="123"/>
      <c r="F112" s="123"/>
      <c r="G112" s="123"/>
      <c r="H112" s="123"/>
      <c r="I112" s="123"/>
      <c r="J112" s="123"/>
      <c r="K112" s="123"/>
      <c r="L112" s="124"/>
    </row>
    <row r="113" spans="1:12" s="109" customFormat="1" ht="13.5" customHeight="1" hidden="1">
      <c r="A113" s="121">
        <v>329</v>
      </c>
      <c r="B113" s="122" t="s">
        <v>21</v>
      </c>
      <c r="C113" s="123">
        <v>0</v>
      </c>
      <c r="D113" s="123">
        <v>0</v>
      </c>
      <c r="E113" s="123"/>
      <c r="F113" s="123"/>
      <c r="G113" s="123"/>
      <c r="H113" s="123"/>
      <c r="I113" s="123"/>
      <c r="J113" s="123"/>
      <c r="K113" s="123"/>
      <c r="L113" s="124"/>
    </row>
    <row r="114" spans="1:12" s="109" customFormat="1" ht="12.75" hidden="1">
      <c r="A114" s="119">
        <v>34</v>
      </c>
      <c r="B114" s="120" t="s">
        <v>22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18"/>
    </row>
    <row r="115" spans="1:12" s="109" customFormat="1" ht="12.75" hidden="1">
      <c r="A115" s="125">
        <v>343</v>
      </c>
      <c r="B115" s="126" t="s">
        <v>23</v>
      </c>
      <c r="C115" s="127"/>
      <c r="D115" s="127"/>
      <c r="E115" s="127"/>
      <c r="F115" s="127"/>
      <c r="G115" s="127"/>
      <c r="H115" s="127"/>
      <c r="I115" s="127"/>
      <c r="J115" s="127"/>
      <c r="K115" s="127"/>
      <c r="L115" s="128"/>
    </row>
    <row r="116" spans="1:12" s="109" customFormat="1" ht="13.5" customHeight="1">
      <c r="A116" s="129" t="s">
        <v>68</v>
      </c>
      <c r="B116" s="115" t="s">
        <v>132</v>
      </c>
      <c r="C116" s="114">
        <f>+C117+C125</f>
        <v>1015502</v>
      </c>
      <c r="D116" s="114">
        <f aca="true" t="shared" si="27" ref="D116:L116">+D117+D125</f>
        <v>0</v>
      </c>
      <c r="E116" s="114">
        <f t="shared" si="27"/>
        <v>0</v>
      </c>
      <c r="F116" s="114">
        <f t="shared" si="27"/>
        <v>0</v>
      </c>
      <c r="G116" s="114">
        <f t="shared" si="27"/>
        <v>1015502</v>
      </c>
      <c r="H116" s="114">
        <f t="shared" si="27"/>
        <v>0</v>
      </c>
      <c r="I116" s="114">
        <f t="shared" si="27"/>
        <v>0</v>
      </c>
      <c r="J116" s="114">
        <f t="shared" si="27"/>
        <v>0</v>
      </c>
      <c r="K116" s="114">
        <f t="shared" si="27"/>
        <v>737079</v>
      </c>
      <c r="L116" s="114">
        <f t="shared" si="27"/>
        <v>330862</v>
      </c>
    </row>
    <row r="117" spans="1:12" s="109" customFormat="1" ht="17.25" customHeight="1">
      <c r="A117" s="116">
        <v>51001</v>
      </c>
      <c r="B117" s="151" t="s">
        <v>144</v>
      </c>
      <c r="C117" s="114">
        <f>+C118+C123</f>
        <v>945502</v>
      </c>
      <c r="D117" s="114">
        <f aca="true" t="shared" si="28" ref="D117:L117">+D118+D123</f>
        <v>0</v>
      </c>
      <c r="E117" s="114">
        <f t="shared" si="28"/>
        <v>0</v>
      </c>
      <c r="F117" s="114">
        <f t="shared" si="28"/>
        <v>0</v>
      </c>
      <c r="G117" s="114">
        <f t="shared" si="28"/>
        <v>945502</v>
      </c>
      <c r="H117" s="114">
        <f t="shared" si="28"/>
        <v>0</v>
      </c>
      <c r="I117" s="114">
        <f t="shared" si="28"/>
        <v>0</v>
      </c>
      <c r="J117" s="114">
        <f t="shared" si="28"/>
        <v>0</v>
      </c>
      <c r="K117" s="114">
        <f t="shared" si="28"/>
        <v>737079</v>
      </c>
      <c r="L117" s="114">
        <f t="shared" si="28"/>
        <v>330862</v>
      </c>
    </row>
    <row r="118" spans="1:12" s="109" customFormat="1" ht="12.75">
      <c r="A118" s="119">
        <v>3</v>
      </c>
      <c r="B118" s="120" t="s">
        <v>12</v>
      </c>
      <c r="C118" s="117">
        <f>+C119</f>
        <v>274430</v>
      </c>
      <c r="D118" s="117"/>
      <c r="E118" s="117"/>
      <c r="F118" s="117"/>
      <c r="G118" s="117">
        <f>+G119</f>
        <v>274430</v>
      </c>
      <c r="H118" s="117"/>
      <c r="I118" s="117"/>
      <c r="J118" s="117"/>
      <c r="K118" s="117">
        <v>267328</v>
      </c>
      <c r="L118" s="118">
        <v>263755</v>
      </c>
    </row>
    <row r="119" spans="1:12" s="109" customFormat="1" ht="12.75">
      <c r="A119" s="119">
        <v>32</v>
      </c>
      <c r="B119" s="120" t="s">
        <v>17</v>
      </c>
      <c r="C119" s="117">
        <f>SUM(C120:C122)</f>
        <v>274430</v>
      </c>
      <c r="D119" s="117">
        <f>SUM(D121:D122)</f>
        <v>0</v>
      </c>
      <c r="E119" s="117"/>
      <c r="F119" s="117">
        <f>SUM(F121:F122)</f>
        <v>0</v>
      </c>
      <c r="G119" s="117">
        <f>SUM(G120:G122)</f>
        <v>274430</v>
      </c>
      <c r="H119" s="117">
        <f>SUM(H121:H122)</f>
        <v>0</v>
      </c>
      <c r="I119" s="117">
        <f>SUM(I121:I122)</f>
        <v>0</v>
      </c>
      <c r="J119" s="117">
        <f>SUM(J121:J122)</f>
        <v>0</v>
      </c>
      <c r="K119" s="117">
        <v>267328</v>
      </c>
      <c r="L119" s="118">
        <v>263755</v>
      </c>
    </row>
    <row r="120" spans="1:12" s="109" customFormat="1" ht="12.75">
      <c r="A120" s="121">
        <v>321</v>
      </c>
      <c r="B120" s="122" t="s">
        <v>141</v>
      </c>
      <c r="C120" s="123">
        <v>26343</v>
      </c>
      <c r="D120" s="123"/>
      <c r="E120" s="123"/>
      <c r="F120" s="123"/>
      <c r="G120" s="123">
        <v>26343</v>
      </c>
      <c r="H120" s="123"/>
      <c r="I120" s="123"/>
      <c r="J120" s="123"/>
      <c r="K120" s="123"/>
      <c r="L120" s="124"/>
    </row>
    <row r="121" spans="1:12" s="109" customFormat="1" ht="12.75">
      <c r="A121" s="121">
        <v>322</v>
      </c>
      <c r="B121" s="122" t="s">
        <v>19</v>
      </c>
      <c r="C121" s="123">
        <v>23550</v>
      </c>
      <c r="D121" s="123"/>
      <c r="E121" s="123"/>
      <c r="F121" s="123"/>
      <c r="G121" s="123">
        <v>23550</v>
      </c>
      <c r="H121" s="123"/>
      <c r="I121" s="123"/>
      <c r="J121" s="123"/>
      <c r="K121" s="123"/>
      <c r="L121" s="124"/>
    </row>
    <row r="122" spans="1:12" s="109" customFormat="1" ht="14.25" customHeight="1">
      <c r="A122" s="121">
        <v>323</v>
      </c>
      <c r="B122" s="122" t="s">
        <v>20</v>
      </c>
      <c r="C122" s="123">
        <v>224537</v>
      </c>
      <c r="D122" s="123"/>
      <c r="E122" s="123"/>
      <c r="F122" s="123"/>
      <c r="G122" s="123">
        <v>224537</v>
      </c>
      <c r="H122" s="123"/>
      <c r="I122" s="123"/>
      <c r="J122" s="123"/>
      <c r="K122" s="123"/>
      <c r="L122" s="124"/>
    </row>
    <row r="123" spans="1:12" s="109" customFormat="1" ht="12.75">
      <c r="A123" s="119">
        <v>42</v>
      </c>
      <c r="B123" s="120" t="s">
        <v>59</v>
      </c>
      <c r="C123" s="117">
        <f>+C124</f>
        <v>671072</v>
      </c>
      <c r="D123" s="117">
        <f aca="true" t="shared" si="29" ref="D123:I123">+D124</f>
        <v>0</v>
      </c>
      <c r="E123" s="117">
        <f t="shared" si="29"/>
        <v>0</v>
      </c>
      <c r="F123" s="117">
        <f t="shared" si="29"/>
        <v>0</v>
      </c>
      <c r="G123" s="117">
        <f>+G124</f>
        <v>671072</v>
      </c>
      <c r="H123" s="117">
        <f t="shared" si="29"/>
        <v>0</v>
      </c>
      <c r="I123" s="117">
        <f t="shared" si="29"/>
        <v>0</v>
      </c>
      <c r="J123" s="117">
        <f>+J124</f>
        <v>0</v>
      </c>
      <c r="K123" s="117">
        <v>469751</v>
      </c>
      <c r="L123" s="118">
        <v>67107</v>
      </c>
    </row>
    <row r="124" spans="1:12" s="109" customFormat="1" ht="12.75">
      <c r="A124" s="134">
        <v>422</v>
      </c>
      <c r="B124" s="135" t="s">
        <v>69</v>
      </c>
      <c r="C124" s="127">
        <v>671072</v>
      </c>
      <c r="D124" s="127"/>
      <c r="E124" s="127"/>
      <c r="F124" s="127"/>
      <c r="G124" s="127">
        <v>671072</v>
      </c>
      <c r="H124" s="127"/>
      <c r="I124" s="127"/>
      <c r="J124" s="127"/>
      <c r="K124" s="127"/>
      <c r="L124" s="128"/>
    </row>
    <row r="125" spans="1:12" s="109" customFormat="1" ht="17.25" customHeight="1">
      <c r="A125" s="116">
        <v>58400</v>
      </c>
      <c r="B125" s="151" t="s">
        <v>145</v>
      </c>
      <c r="C125" s="114">
        <f>+C126+C130</f>
        <v>70000</v>
      </c>
      <c r="D125" s="114">
        <f>+D126+D130</f>
        <v>0</v>
      </c>
      <c r="E125" s="114">
        <f>+E126+E130</f>
        <v>0</v>
      </c>
      <c r="F125" s="114">
        <f>+F126+F130</f>
        <v>0</v>
      </c>
      <c r="G125" s="114">
        <f>+G126+G130</f>
        <v>70000</v>
      </c>
      <c r="H125" s="114">
        <f>+H129</f>
        <v>0</v>
      </c>
      <c r="I125" s="114">
        <f>+I129</f>
        <v>0</v>
      </c>
      <c r="J125" s="114">
        <f>+J129</f>
        <v>0</v>
      </c>
      <c r="K125" s="114">
        <f>+K129</f>
        <v>0</v>
      </c>
      <c r="L125" s="169">
        <f>+L129</f>
        <v>0</v>
      </c>
    </row>
    <row r="126" spans="1:12" s="109" customFormat="1" ht="12.75">
      <c r="A126" s="119">
        <v>3</v>
      </c>
      <c r="B126" s="120" t="s">
        <v>12</v>
      </c>
      <c r="C126" s="117">
        <f>+C127</f>
        <v>45000</v>
      </c>
      <c r="D126" s="117"/>
      <c r="E126" s="117"/>
      <c r="F126" s="117"/>
      <c r="G126" s="117">
        <f>+G127</f>
        <v>45000</v>
      </c>
      <c r="H126" s="117"/>
      <c r="I126" s="117"/>
      <c r="J126" s="117"/>
      <c r="K126" s="117"/>
      <c r="L126" s="118"/>
    </row>
    <row r="127" spans="1:12" s="109" customFormat="1" ht="12.75">
      <c r="A127" s="119">
        <v>32</v>
      </c>
      <c r="B127" s="120" t="s">
        <v>17</v>
      </c>
      <c r="C127" s="117">
        <f>SUM(C128:C129)</f>
        <v>45000</v>
      </c>
      <c r="D127" s="117">
        <f>SUM(D128:D129)</f>
        <v>0</v>
      </c>
      <c r="E127" s="117"/>
      <c r="F127" s="117">
        <f>SUM(F128:F129)</f>
        <v>0</v>
      </c>
      <c r="G127" s="117">
        <f>SUM(G128:G129)</f>
        <v>45000</v>
      </c>
      <c r="H127" s="117">
        <f>SUM(H128:H129)</f>
        <v>0</v>
      </c>
      <c r="I127" s="117">
        <f>SUM(I128:I129)</f>
        <v>0</v>
      </c>
      <c r="J127" s="117">
        <f>SUM(J128:J129)</f>
        <v>0</v>
      </c>
      <c r="K127" s="117">
        <v>0</v>
      </c>
      <c r="L127" s="118">
        <f>+K127</f>
        <v>0</v>
      </c>
    </row>
    <row r="128" spans="1:12" s="109" customFormat="1" ht="12.75">
      <c r="A128" s="121">
        <v>322</v>
      </c>
      <c r="B128" s="122" t="s">
        <v>19</v>
      </c>
      <c r="C128" s="123">
        <v>5000</v>
      </c>
      <c r="D128" s="123"/>
      <c r="E128" s="123"/>
      <c r="F128" s="123"/>
      <c r="G128" s="123">
        <v>5000</v>
      </c>
      <c r="H128" s="123"/>
      <c r="I128" s="123"/>
      <c r="J128" s="123"/>
      <c r="K128" s="123"/>
      <c r="L128" s="124"/>
    </row>
    <row r="129" spans="1:12" s="109" customFormat="1" ht="14.25" customHeight="1">
      <c r="A129" s="121">
        <v>323</v>
      </c>
      <c r="B129" s="122" t="s">
        <v>20</v>
      </c>
      <c r="C129" s="123">
        <v>40000</v>
      </c>
      <c r="D129" s="123"/>
      <c r="E129" s="123"/>
      <c r="F129" s="123"/>
      <c r="G129" s="123">
        <v>40000</v>
      </c>
      <c r="H129" s="123"/>
      <c r="I129" s="123"/>
      <c r="J129" s="123"/>
      <c r="K129" s="123"/>
      <c r="L129" s="124"/>
    </row>
    <row r="130" spans="1:12" s="109" customFormat="1" ht="12.75">
      <c r="A130" s="119">
        <v>42</v>
      </c>
      <c r="B130" s="120" t="s">
        <v>59</v>
      </c>
      <c r="C130" s="117">
        <f>+C131</f>
        <v>25000</v>
      </c>
      <c r="D130" s="117">
        <f aca="true" t="shared" si="30" ref="D130:I130">+D131</f>
        <v>0</v>
      </c>
      <c r="E130" s="117">
        <f t="shared" si="30"/>
        <v>0</v>
      </c>
      <c r="F130" s="117">
        <f t="shared" si="30"/>
        <v>0</v>
      </c>
      <c r="G130" s="117">
        <f>+G131</f>
        <v>25000</v>
      </c>
      <c r="H130" s="117">
        <f t="shared" si="30"/>
        <v>0</v>
      </c>
      <c r="I130" s="117">
        <f t="shared" si="30"/>
        <v>0</v>
      </c>
      <c r="J130" s="117">
        <f>+J131</f>
        <v>0</v>
      </c>
      <c r="K130" s="117">
        <v>0</v>
      </c>
      <c r="L130" s="118">
        <f>+K130</f>
        <v>0</v>
      </c>
    </row>
    <row r="131" spans="1:12" s="109" customFormat="1" ht="12.75">
      <c r="A131" s="134">
        <v>422</v>
      </c>
      <c r="B131" s="135" t="s">
        <v>69</v>
      </c>
      <c r="C131" s="127">
        <v>25000</v>
      </c>
      <c r="D131" s="127"/>
      <c r="E131" s="127"/>
      <c r="F131" s="127"/>
      <c r="G131" s="127">
        <v>25000</v>
      </c>
      <c r="H131" s="127"/>
      <c r="I131" s="127"/>
      <c r="J131" s="127"/>
      <c r="K131" s="127"/>
      <c r="L131" s="128"/>
    </row>
    <row r="132" spans="1:12" s="109" customFormat="1" ht="13.5" customHeight="1">
      <c r="A132" s="136" t="s">
        <v>70</v>
      </c>
      <c r="B132" s="150" t="s">
        <v>71</v>
      </c>
      <c r="C132" s="137">
        <f>+C133</f>
        <v>10000</v>
      </c>
      <c r="D132" s="137">
        <f aca="true" t="shared" si="31" ref="D132:L134">+D133</f>
        <v>10000</v>
      </c>
      <c r="E132" s="137">
        <f t="shared" si="31"/>
        <v>0</v>
      </c>
      <c r="F132" s="137">
        <f t="shared" si="31"/>
        <v>0</v>
      </c>
      <c r="G132" s="137">
        <f t="shared" si="31"/>
        <v>0</v>
      </c>
      <c r="H132" s="137">
        <f t="shared" si="31"/>
        <v>0</v>
      </c>
      <c r="I132" s="137">
        <f t="shared" si="31"/>
        <v>0</v>
      </c>
      <c r="J132" s="137">
        <f t="shared" si="31"/>
        <v>0</v>
      </c>
      <c r="K132" s="137">
        <f t="shared" si="31"/>
        <v>10000</v>
      </c>
      <c r="L132" s="137">
        <f t="shared" si="31"/>
        <v>10000</v>
      </c>
    </row>
    <row r="133" spans="1:12" s="109" customFormat="1" ht="12.75" customHeight="1">
      <c r="A133" s="116">
        <v>11001</v>
      </c>
      <c r="B133" s="151" t="s">
        <v>103</v>
      </c>
      <c r="C133" s="114">
        <f>+C134</f>
        <v>10000</v>
      </c>
      <c r="D133" s="114">
        <f t="shared" si="31"/>
        <v>10000</v>
      </c>
      <c r="E133" s="114">
        <f t="shared" si="31"/>
        <v>0</v>
      </c>
      <c r="F133" s="114">
        <f t="shared" si="31"/>
        <v>0</v>
      </c>
      <c r="G133" s="114">
        <f t="shared" si="31"/>
        <v>0</v>
      </c>
      <c r="H133" s="114">
        <f t="shared" si="31"/>
        <v>0</v>
      </c>
      <c r="I133" s="114">
        <f t="shared" si="31"/>
        <v>0</v>
      </c>
      <c r="J133" s="114">
        <f t="shared" si="31"/>
        <v>0</v>
      </c>
      <c r="K133" s="114">
        <f t="shared" si="31"/>
        <v>10000</v>
      </c>
      <c r="L133" s="114">
        <f t="shared" si="31"/>
        <v>10000</v>
      </c>
    </row>
    <row r="134" spans="1:12" s="109" customFormat="1" ht="12.75">
      <c r="A134" s="119">
        <v>3</v>
      </c>
      <c r="B134" s="120" t="s">
        <v>12</v>
      </c>
      <c r="C134" s="117">
        <f>+C135</f>
        <v>10000</v>
      </c>
      <c r="D134" s="117">
        <f t="shared" si="31"/>
        <v>10000</v>
      </c>
      <c r="E134" s="117">
        <f t="shared" si="31"/>
        <v>0</v>
      </c>
      <c r="F134" s="117">
        <f t="shared" si="31"/>
        <v>0</v>
      </c>
      <c r="G134" s="117">
        <f t="shared" si="31"/>
        <v>0</v>
      </c>
      <c r="H134" s="117">
        <f t="shared" si="31"/>
        <v>0</v>
      </c>
      <c r="I134" s="117">
        <f t="shared" si="31"/>
        <v>0</v>
      </c>
      <c r="J134" s="117">
        <f t="shared" si="31"/>
        <v>0</v>
      </c>
      <c r="K134" s="117">
        <f t="shared" si="31"/>
        <v>10000</v>
      </c>
      <c r="L134" s="117">
        <f t="shared" si="31"/>
        <v>10000</v>
      </c>
    </row>
    <row r="135" spans="1:12" s="109" customFormat="1" ht="12.75">
      <c r="A135" s="119">
        <v>32</v>
      </c>
      <c r="B135" s="120" t="s">
        <v>17</v>
      </c>
      <c r="C135" s="117">
        <f>SUM(C136:C139)</f>
        <v>10000</v>
      </c>
      <c r="D135" s="117">
        <f aca="true" t="shared" si="32" ref="D135:J135">SUM(D136:D139)</f>
        <v>10000</v>
      </c>
      <c r="E135" s="117">
        <f t="shared" si="32"/>
        <v>0</v>
      </c>
      <c r="F135" s="117">
        <f t="shared" si="32"/>
        <v>0</v>
      </c>
      <c r="G135" s="117">
        <f t="shared" si="32"/>
        <v>0</v>
      </c>
      <c r="H135" s="117">
        <f t="shared" si="32"/>
        <v>0</v>
      </c>
      <c r="I135" s="117">
        <f t="shared" si="32"/>
        <v>0</v>
      </c>
      <c r="J135" s="117">
        <f t="shared" si="32"/>
        <v>0</v>
      </c>
      <c r="K135" s="117">
        <v>10000</v>
      </c>
      <c r="L135" s="117">
        <v>10000</v>
      </c>
    </row>
    <row r="136" spans="1:12" s="109" customFormat="1" ht="12.75">
      <c r="A136" s="121">
        <v>321</v>
      </c>
      <c r="B136" s="122" t="s">
        <v>18</v>
      </c>
      <c r="C136" s="123">
        <v>500</v>
      </c>
      <c r="D136" s="123">
        <f>+C136</f>
        <v>500</v>
      </c>
      <c r="E136" s="123"/>
      <c r="F136" s="123"/>
      <c r="G136" s="123"/>
      <c r="H136" s="123"/>
      <c r="I136" s="123"/>
      <c r="J136" s="123"/>
      <c r="K136" s="123"/>
      <c r="L136" s="124"/>
    </row>
    <row r="137" spans="1:12" s="109" customFormat="1" ht="12.75">
      <c r="A137" s="121">
        <v>322</v>
      </c>
      <c r="B137" s="122" t="s">
        <v>19</v>
      </c>
      <c r="C137" s="123">
        <v>7000</v>
      </c>
      <c r="D137" s="123">
        <f>+C137</f>
        <v>7000</v>
      </c>
      <c r="E137" s="123"/>
      <c r="F137" s="123"/>
      <c r="G137" s="123"/>
      <c r="H137" s="123"/>
      <c r="I137" s="123"/>
      <c r="J137" s="123"/>
      <c r="K137" s="123"/>
      <c r="L137" s="124"/>
    </row>
    <row r="138" spans="1:12" s="109" customFormat="1" ht="14.25" customHeight="1">
      <c r="A138" s="121">
        <v>323</v>
      </c>
      <c r="B138" s="122" t="s">
        <v>20</v>
      </c>
      <c r="C138" s="123">
        <v>1500</v>
      </c>
      <c r="D138" s="123">
        <v>1500</v>
      </c>
      <c r="E138" s="123"/>
      <c r="F138" s="123"/>
      <c r="G138" s="123"/>
      <c r="H138" s="123"/>
      <c r="I138" s="123"/>
      <c r="J138" s="123"/>
      <c r="K138" s="123"/>
      <c r="L138" s="124"/>
    </row>
    <row r="139" spans="1:12" s="109" customFormat="1" ht="14.25" customHeight="1">
      <c r="A139" s="125">
        <v>324</v>
      </c>
      <c r="B139" s="126" t="s">
        <v>66</v>
      </c>
      <c r="C139" s="127">
        <v>1000</v>
      </c>
      <c r="D139" s="127">
        <f>+C139</f>
        <v>1000</v>
      </c>
      <c r="E139" s="127"/>
      <c r="F139" s="127"/>
      <c r="G139" s="127"/>
      <c r="H139" s="127"/>
      <c r="I139" s="127"/>
      <c r="J139" s="127"/>
      <c r="K139" s="127"/>
      <c r="L139" s="128"/>
    </row>
    <row r="140" spans="1:12" s="109" customFormat="1" ht="12.75" hidden="1">
      <c r="A140" s="119">
        <v>4</v>
      </c>
      <c r="B140" s="120" t="s">
        <v>59</v>
      </c>
      <c r="C140" s="117">
        <f>+C141</f>
        <v>0</v>
      </c>
      <c r="D140" s="117">
        <f>+D141</f>
        <v>0</v>
      </c>
      <c r="E140" s="117"/>
      <c r="F140" s="117"/>
      <c r="G140" s="117"/>
      <c r="H140" s="117"/>
      <c r="I140" s="117"/>
      <c r="J140" s="117"/>
      <c r="K140" s="117"/>
      <c r="L140" s="118"/>
    </row>
    <row r="141" spans="1:12" s="109" customFormat="1" ht="12.75" hidden="1">
      <c r="A141" s="134">
        <v>422</v>
      </c>
      <c r="B141" s="135" t="s">
        <v>69</v>
      </c>
      <c r="C141" s="127"/>
      <c r="D141" s="127"/>
      <c r="E141" s="127"/>
      <c r="F141" s="127"/>
      <c r="G141" s="127"/>
      <c r="H141" s="127"/>
      <c r="I141" s="127"/>
      <c r="J141" s="127"/>
      <c r="K141" s="127"/>
      <c r="L141" s="128"/>
    </row>
    <row r="142" s="109" customFormat="1" ht="12.75"/>
    <row r="143" spans="3:11" s="109" customFormat="1" ht="15.75" customHeight="1">
      <c r="C143" s="138"/>
      <c r="D143" s="138"/>
      <c r="E143" s="138"/>
      <c r="F143" s="138"/>
      <c r="G143" s="138"/>
      <c r="H143" s="138"/>
      <c r="I143" s="179" t="s">
        <v>92</v>
      </c>
      <c r="J143" s="179"/>
      <c r="K143" s="179"/>
    </row>
    <row r="144" spans="8:11" s="109" customFormat="1" ht="15.75">
      <c r="H144" s="139"/>
      <c r="I144" s="180" t="s">
        <v>72</v>
      </c>
      <c r="J144" s="180"/>
      <c r="K144" s="180"/>
    </row>
    <row r="145" s="109" customFormat="1" ht="15" customHeight="1">
      <c r="F145" s="138"/>
    </row>
    <row r="146" spans="9:10" s="109" customFormat="1" ht="15.75">
      <c r="I146" s="98"/>
      <c r="J146" s="140"/>
    </row>
    <row r="147" s="109" customFormat="1" ht="12.75"/>
    <row r="148" s="109" customFormat="1" ht="12.75"/>
    <row r="149" s="109" customFormat="1" ht="12.75"/>
    <row r="150" spans="1:2" s="106" customFormat="1" ht="12.75" hidden="1">
      <c r="A150" s="141"/>
      <c r="B150" s="142" t="s">
        <v>33</v>
      </c>
    </row>
    <row r="151" spans="1:12" ht="12.75" hidden="1">
      <c r="A151" s="141"/>
      <c r="B151" s="143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1:2" s="106" customFormat="1" ht="12.75" hidden="1">
      <c r="A152" s="141"/>
      <c r="B152" s="144" t="s">
        <v>37</v>
      </c>
    </row>
    <row r="153" spans="1:2" s="106" customFormat="1" ht="12.75" customHeight="1" hidden="1">
      <c r="A153" s="145" t="s">
        <v>36</v>
      </c>
      <c r="B153" s="144" t="s">
        <v>38</v>
      </c>
    </row>
    <row r="154" spans="1:2" s="106" customFormat="1" ht="12.75" hidden="1">
      <c r="A154" s="141">
        <v>3</v>
      </c>
      <c r="B154" s="144" t="s">
        <v>12</v>
      </c>
    </row>
    <row r="155" spans="1:2" s="106" customFormat="1" ht="12.75" hidden="1">
      <c r="A155" s="141">
        <v>31</v>
      </c>
      <c r="B155" s="144" t="s">
        <v>13</v>
      </c>
    </row>
    <row r="156" spans="1:12" ht="12.75" hidden="1">
      <c r="A156" s="146">
        <v>311</v>
      </c>
      <c r="B156" s="143" t="s">
        <v>14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1:12" ht="12.75" hidden="1">
      <c r="A157" s="146">
        <v>312</v>
      </c>
      <c r="B157" s="143" t="s">
        <v>15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1:12" ht="12.75" hidden="1">
      <c r="A158" s="146">
        <v>313</v>
      </c>
      <c r="B158" s="143" t="s">
        <v>16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1:2" s="106" customFormat="1" ht="12.75" hidden="1">
      <c r="A159" s="141">
        <v>32</v>
      </c>
      <c r="B159" s="144" t="s">
        <v>17</v>
      </c>
    </row>
    <row r="160" spans="1:12" ht="12.75" hidden="1">
      <c r="A160" s="146">
        <v>321</v>
      </c>
      <c r="B160" s="143" t="s">
        <v>18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1:12" ht="12.75" hidden="1">
      <c r="A161" s="146">
        <v>322</v>
      </c>
      <c r="B161" s="143" t="s">
        <v>19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1:12" ht="12.75" hidden="1">
      <c r="A162" s="146">
        <v>323</v>
      </c>
      <c r="B162" s="143" t="s">
        <v>20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1:12" ht="12.75" hidden="1">
      <c r="A163" s="146">
        <v>329</v>
      </c>
      <c r="B163" s="143" t="s">
        <v>21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1:2" s="106" customFormat="1" ht="12.75" hidden="1">
      <c r="A164" s="141">
        <v>34</v>
      </c>
      <c r="B164" s="144" t="s">
        <v>22</v>
      </c>
    </row>
    <row r="165" spans="1:12" ht="12.75" hidden="1">
      <c r="A165" s="146">
        <v>343</v>
      </c>
      <c r="B165" s="143" t="s">
        <v>23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1:2" s="106" customFormat="1" ht="12.75" hidden="1">
      <c r="A166" s="141">
        <v>4</v>
      </c>
      <c r="B166" s="144" t="s">
        <v>27</v>
      </c>
    </row>
    <row r="167" spans="1:2" s="106" customFormat="1" ht="25.5" hidden="1">
      <c r="A167" s="141">
        <v>42</v>
      </c>
      <c r="B167" s="144" t="s">
        <v>28</v>
      </c>
    </row>
    <row r="168" spans="1:12" ht="12.75" hidden="1">
      <c r="A168" s="146">
        <v>422</v>
      </c>
      <c r="B168" s="143" t="s">
        <v>26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1:12" ht="12.75" hidden="1">
      <c r="A169" s="146">
        <v>424</v>
      </c>
      <c r="B169" s="143" t="s">
        <v>30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1:12" ht="12.75" hidden="1">
      <c r="A170" s="141"/>
      <c r="B170" s="14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1:2" s="106" customFormat="1" ht="12.75" customHeight="1" hidden="1">
      <c r="A171" s="145" t="s">
        <v>36</v>
      </c>
      <c r="B171" s="144" t="s">
        <v>38</v>
      </c>
    </row>
    <row r="172" spans="1:2" s="106" customFormat="1" ht="12.75" hidden="1">
      <c r="A172" s="141">
        <v>3</v>
      </c>
      <c r="B172" s="144" t="s">
        <v>12</v>
      </c>
    </row>
    <row r="173" spans="1:2" s="106" customFormat="1" ht="12.75" hidden="1">
      <c r="A173" s="141">
        <v>32</v>
      </c>
      <c r="B173" s="144" t="s">
        <v>17</v>
      </c>
    </row>
    <row r="174" spans="1:12" ht="12.75" hidden="1">
      <c r="A174" s="146">
        <v>321</v>
      </c>
      <c r="B174" s="143" t="s">
        <v>18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1:12" ht="12.75" hidden="1">
      <c r="A175" s="146">
        <v>322</v>
      </c>
      <c r="B175" s="143" t="s">
        <v>19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1:12" ht="12.75" hidden="1">
      <c r="A176" s="146">
        <v>323</v>
      </c>
      <c r="B176" s="143" t="s">
        <v>20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1:12" ht="12.75" hidden="1">
      <c r="A177" s="141"/>
      <c r="B177" s="143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2" s="106" customFormat="1" ht="12.75" customHeight="1" hidden="1">
      <c r="A178" s="145" t="s">
        <v>36</v>
      </c>
      <c r="B178" s="144" t="s">
        <v>38</v>
      </c>
    </row>
    <row r="179" spans="1:2" s="106" customFormat="1" ht="12.75" hidden="1">
      <c r="A179" s="141">
        <v>3</v>
      </c>
      <c r="B179" s="144" t="s">
        <v>12</v>
      </c>
    </row>
    <row r="180" spans="1:2" s="106" customFormat="1" ht="12.75" hidden="1">
      <c r="A180" s="141">
        <v>31</v>
      </c>
      <c r="B180" s="144" t="s">
        <v>13</v>
      </c>
    </row>
    <row r="181" spans="1:12" ht="12.75" hidden="1">
      <c r="A181" s="146">
        <v>311</v>
      </c>
      <c r="B181" s="143" t="s">
        <v>14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1:12" ht="12.75" hidden="1">
      <c r="A182" s="146">
        <v>312</v>
      </c>
      <c r="B182" s="143" t="s">
        <v>15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1:12" ht="12.75" hidden="1">
      <c r="A183" s="146">
        <v>313</v>
      </c>
      <c r="B183" s="143" t="s">
        <v>16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1:2" s="106" customFormat="1" ht="12.75" hidden="1">
      <c r="A184" s="141">
        <v>32</v>
      </c>
      <c r="B184" s="144" t="s">
        <v>17</v>
      </c>
    </row>
    <row r="185" spans="1:12" ht="12.75" hidden="1">
      <c r="A185" s="146">
        <v>321</v>
      </c>
      <c r="B185" s="143" t="s">
        <v>18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2" ht="12.75" hidden="1">
      <c r="A186" s="146">
        <v>322</v>
      </c>
      <c r="B186" s="143" t="s">
        <v>19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1:12" ht="12.75" hidden="1">
      <c r="A187" s="146">
        <v>323</v>
      </c>
      <c r="B187" s="143" t="s">
        <v>20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1:12" ht="12.75" hidden="1">
      <c r="A188" s="146">
        <v>329</v>
      </c>
      <c r="B188" s="143" t="s">
        <v>21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1:2" s="106" customFormat="1" ht="12.75" hidden="1">
      <c r="A189" s="141">
        <v>34</v>
      </c>
      <c r="B189" s="144" t="s">
        <v>22</v>
      </c>
    </row>
    <row r="190" spans="1:12" ht="12.75" hidden="1">
      <c r="A190" s="146">
        <v>343</v>
      </c>
      <c r="B190" s="143" t="s">
        <v>23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1:12" ht="12.75" hidden="1">
      <c r="A191" s="141"/>
      <c r="B191" s="143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1:2" s="106" customFormat="1" ht="12.75" customHeight="1" hidden="1">
      <c r="A192" s="145" t="s">
        <v>36</v>
      </c>
      <c r="B192" s="144" t="s">
        <v>38</v>
      </c>
    </row>
    <row r="193" spans="1:2" s="106" customFormat="1" ht="12.75" hidden="1">
      <c r="A193" s="141">
        <v>3</v>
      </c>
      <c r="B193" s="144" t="s">
        <v>12</v>
      </c>
    </row>
    <row r="194" spans="1:2" s="106" customFormat="1" ht="12.75" hidden="1">
      <c r="A194" s="141">
        <v>31</v>
      </c>
      <c r="B194" s="144" t="s">
        <v>13</v>
      </c>
    </row>
    <row r="195" spans="1:12" ht="12.75" hidden="1">
      <c r="A195" s="146">
        <v>311</v>
      </c>
      <c r="B195" s="143" t="s">
        <v>14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1:12" ht="12.75" hidden="1">
      <c r="A196" s="146">
        <v>312</v>
      </c>
      <c r="B196" s="143" t="s">
        <v>15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1:12" ht="12.75" hidden="1">
      <c r="A197" s="146">
        <v>313</v>
      </c>
      <c r="B197" s="143" t="s">
        <v>16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1:2" s="106" customFormat="1" ht="12.75" hidden="1">
      <c r="A198" s="141">
        <v>32</v>
      </c>
      <c r="B198" s="144" t="s">
        <v>17</v>
      </c>
    </row>
    <row r="199" spans="1:12" ht="12.75" hidden="1">
      <c r="A199" s="146">
        <v>321</v>
      </c>
      <c r="B199" s="143" t="s">
        <v>18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1:12" ht="12.75" hidden="1">
      <c r="A200" s="146">
        <v>322</v>
      </c>
      <c r="B200" s="143" t="s">
        <v>19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1:12" ht="12.75" hidden="1">
      <c r="A201" s="146">
        <v>323</v>
      </c>
      <c r="B201" s="143" t="s">
        <v>20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1:12" ht="12.75" hidden="1">
      <c r="A202" s="146">
        <v>329</v>
      </c>
      <c r="B202" s="143" t="s">
        <v>21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1:2" s="106" customFormat="1" ht="12.75" hidden="1">
      <c r="A203" s="141">
        <v>34</v>
      </c>
      <c r="B203" s="144" t="s">
        <v>22</v>
      </c>
    </row>
    <row r="204" spans="1:12" ht="12.75" hidden="1">
      <c r="A204" s="146">
        <v>343</v>
      </c>
      <c r="B204" s="143" t="s">
        <v>23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1:12" ht="12.75" hidden="1">
      <c r="A205" s="141"/>
      <c r="B205" s="143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1:2" s="106" customFormat="1" ht="12.75" customHeight="1" hidden="1">
      <c r="A206" s="145" t="s">
        <v>36</v>
      </c>
      <c r="B206" s="144" t="s">
        <v>38</v>
      </c>
    </row>
    <row r="207" spans="1:2" s="106" customFormat="1" ht="12.75" hidden="1">
      <c r="A207" s="141">
        <v>3</v>
      </c>
      <c r="B207" s="144" t="s">
        <v>12</v>
      </c>
    </row>
    <row r="208" spans="1:2" s="106" customFormat="1" ht="12.75" hidden="1">
      <c r="A208" s="141">
        <v>31</v>
      </c>
      <c r="B208" s="144" t="s">
        <v>13</v>
      </c>
    </row>
    <row r="209" spans="1:12" ht="12.75" hidden="1">
      <c r="A209" s="146">
        <v>311</v>
      </c>
      <c r="B209" s="143" t="s">
        <v>14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1:12" ht="12.75" hidden="1">
      <c r="A210" s="146">
        <v>312</v>
      </c>
      <c r="B210" s="143" t="s">
        <v>15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1:12" ht="12.75" hidden="1">
      <c r="A211" s="146">
        <v>313</v>
      </c>
      <c r="B211" s="143" t="s">
        <v>16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1:2" s="106" customFormat="1" ht="12.75" hidden="1">
      <c r="A212" s="141">
        <v>32</v>
      </c>
      <c r="B212" s="144" t="s">
        <v>17</v>
      </c>
    </row>
    <row r="213" spans="1:12" ht="12.75" hidden="1">
      <c r="A213" s="146">
        <v>321</v>
      </c>
      <c r="B213" s="143" t="s">
        <v>18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1:12" ht="12.75" hidden="1">
      <c r="A214" s="146">
        <v>322</v>
      </c>
      <c r="B214" s="143" t="s">
        <v>19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1:12" ht="12.75" hidden="1">
      <c r="A215" s="146">
        <v>323</v>
      </c>
      <c r="B215" s="143" t="s">
        <v>20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1:12" ht="12.75" hidden="1">
      <c r="A216" s="146">
        <v>329</v>
      </c>
      <c r="B216" s="143" t="s">
        <v>21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1:2" s="106" customFormat="1" ht="12.75" hidden="1">
      <c r="A217" s="141">
        <v>34</v>
      </c>
      <c r="B217" s="144" t="s">
        <v>22</v>
      </c>
    </row>
    <row r="218" spans="1:12" ht="12.75" hidden="1">
      <c r="A218" s="146">
        <v>343</v>
      </c>
      <c r="B218" s="143" t="s">
        <v>23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1:12" ht="12.75" hidden="1">
      <c r="A219" s="141"/>
      <c r="B219" s="143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1:2" s="106" customFormat="1" ht="12.75" hidden="1">
      <c r="A220" s="145" t="s">
        <v>36</v>
      </c>
      <c r="B220" s="144" t="s">
        <v>38</v>
      </c>
    </row>
    <row r="221" spans="1:2" s="106" customFormat="1" ht="12.75" hidden="1">
      <c r="A221" s="141">
        <v>3</v>
      </c>
      <c r="B221" s="144" t="s">
        <v>12</v>
      </c>
    </row>
    <row r="222" spans="1:2" s="106" customFormat="1" ht="12.75" hidden="1">
      <c r="A222" s="141">
        <v>31</v>
      </c>
      <c r="B222" s="144" t="s">
        <v>13</v>
      </c>
    </row>
    <row r="223" spans="1:12" ht="12.75" hidden="1">
      <c r="A223" s="146">
        <v>311</v>
      </c>
      <c r="B223" s="143" t="s">
        <v>14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1:12" ht="12.75" hidden="1">
      <c r="A224" s="146">
        <v>312</v>
      </c>
      <c r="B224" s="143" t="s">
        <v>15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1:12" ht="12.75" hidden="1">
      <c r="A225" s="146">
        <v>313</v>
      </c>
      <c r="B225" s="143" t="s">
        <v>16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1:2" s="106" customFormat="1" ht="12.75" hidden="1">
      <c r="A226" s="141">
        <v>32</v>
      </c>
      <c r="B226" s="144" t="s">
        <v>17</v>
      </c>
    </row>
    <row r="227" spans="1:12" ht="12.75" hidden="1">
      <c r="A227" s="146">
        <v>321</v>
      </c>
      <c r="B227" s="143" t="s">
        <v>18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1:12" ht="12.75" hidden="1">
      <c r="A228" s="146">
        <v>322</v>
      </c>
      <c r="B228" s="143" t="s">
        <v>19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1:12" ht="12.75" hidden="1">
      <c r="A229" s="146">
        <v>323</v>
      </c>
      <c r="B229" s="143" t="s">
        <v>20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1:12" ht="12.75" hidden="1">
      <c r="A230" s="146">
        <v>329</v>
      </c>
      <c r="B230" s="143" t="s">
        <v>21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1:2" s="106" customFormat="1" ht="12.75" hidden="1">
      <c r="A231" s="141">
        <v>34</v>
      </c>
      <c r="B231" s="144" t="s">
        <v>22</v>
      </c>
    </row>
    <row r="232" spans="1:12" ht="12.75" hidden="1">
      <c r="A232" s="146">
        <v>343</v>
      </c>
      <c r="B232" s="143" t="s">
        <v>23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1:2" s="106" customFormat="1" ht="12.75" hidden="1">
      <c r="A233" s="141">
        <v>4</v>
      </c>
      <c r="B233" s="144" t="s">
        <v>27</v>
      </c>
    </row>
    <row r="234" spans="1:2" s="106" customFormat="1" ht="25.5" hidden="1">
      <c r="A234" s="141">
        <v>42</v>
      </c>
      <c r="B234" s="144" t="s">
        <v>28</v>
      </c>
    </row>
    <row r="235" spans="1:12" ht="12.75" hidden="1">
      <c r="A235" s="146">
        <v>422</v>
      </c>
      <c r="B235" s="143" t="s">
        <v>26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1:12" ht="12.75" hidden="1">
      <c r="A236" s="146">
        <v>424</v>
      </c>
      <c r="B236" s="143" t="s">
        <v>30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1:12" ht="12.75" hidden="1">
      <c r="A237" s="141"/>
      <c r="B237" s="143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1:2" s="106" customFormat="1" ht="12.75" customHeight="1" hidden="1">
      <c r="A238" s="145" t="s">
        <v>36</v>
      </c>
      <c r="B238" s="144" t="s">
        <v>38</v>
      </c>
    </row>
    <row r="239" spans="1:2" s="106" customFormat="1" ht="12.75" hidden="1">
      <c r="A239" s="141">
        <v>3</v>
      </c>
      <c r="B239" s="144" t="s">
        <v>12</v>
      </c>
    </row>
    <row r="240" spans="1:2" s="106" customFormat="1" ht="12.75" hidden="1">
      <c r="A240" s="141">
        <v>31</v>
      </c>
      <c r="B240" s="144" t="s">
        <v>13</v>
      </c>
    </row>
    <row r="241" spans="1:12" ht="12.75" hidden="1">
      <c r="A241" s="146">
        <v>311</v>
      </c>
      <c r="B241" s="143" t="s">
        <v>14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1:12" ht="12.75" hidden="1">
      <c r="A242" s="146">
        <v>312</v>
      </c>
      <c r="B242" s="143" t="s">
        <v>15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1:12" ht="12.75" hidden="1">
      <c r="A243" s="146">
        <v>313</v>
      </c>
      <c r="B243" s="143" t="s">
        <v>16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1:2" s="106" customFormat="1" ht="12.75" hidden="1">
      <c r="A244" s="141">
        <v>32</v>
      </c>
      <c r="B244" s="144" t="s">
        <v>17</v>
      </c>
    </row>
    <row r="245" spans="1:12" ht="12.75" hidden="1">
      <c r="A245" s="146">
        <v>321</v>
      </c>
      <c r="B245" s="143" t="s">
        <v>18</v>
      </c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1:12" ht="12.75" hidden="1">
      <c r="A246" s="146">
        <v>322</v>
      </c>
      <c r="B246" s="143" t="s">
        <v>19</v>
      </c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1:12" ht="12.75" hidden="1">
      <c r="A247" s="146">
        <v>323</v>
      </c>
      <c r="B247" s="143" t="s">
        <v>20</v>
      </c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1:12" ht="12.75" hidden="1">
      <c r="A248" s="146">
        <v>329</v>
      </c>
      <c r="B248" s="143" t="s">
        <v>21</v>
      </c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1:2" s="106" customFormat="1" ht="12.75" hidden="1">
      <c r="A249" s="141">
        <v>34</v>
      </c>
      <c r="B249" s="144" t="s">
        <v>22</v>
      </c>
    </row>
    <row r="250" spans="1:12" ht="12.75" hidden="1">
      <c r="A250" s="146">
        <v>343</v>
      </c>
      <c r="B250" s="143" t="s">
        <v>23</v>
      </c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1:2" s="106" customFormat="1" ht="12.75" hidden="1">
      <c r="A251" s="141">
        <v>38</v>
      </c>
      <c r="B251" s="144" t="s">
        <v>24</v>
      </c>
    </row>
    <row r="252" spans="1:12" ht="12.75" hidden="1">
      <c r="A252" s="146">
        <v>381</v>
      </c>
      <c r="B252" s="143" t="s">
        <v>25</v>
      </c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1:2" s="106" customFormat="1" ht="12.75" hidden="1">
      <c r="A253" s="141">
        <v>4</v>
      </c>
      <c r="B253" s="144" t="s">
        <v>27</v>
      </c>
    </row>
    <row r="254" spans="1:2" s="106" customFormat="1" ht="25.5" hidden="1">
      <c r="A254" s="141">
        <v>42</v>
      </c>
      <c r="B254" s="144" t="s">
        <v>28</v>
      </c>
    </row>
    <row r="255" spans="1:12" ht="12.75" customHeight="1" hidden="1">
      <c r="A255" s="146">
        <v>422</v>
      </c>
      <c r="B255" s="143" t="s">
        <v>26</v>
      </c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1:12" ht="12.75" hidden="1">
      <c r="A256" s="146">
        <v>424</v>
      </c>
      <c r="B256" s="143" t="s">
        <v>30</v>
      </c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1:12" ht="12.75" hidden="1">
      <c r="A257" s="141"/>
      <c r="B257" s="143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1:2" s="106" customFormat="1" ht="12.75" hidden="1">
      <c r="A258" s="145" t="s">
        <v>39</v>
      </c>
      <c r="B258" s="144" t="s">
        <v>40</v>
      </c>
    </row>
    <row r="259" spans="1:2" s="106" customFormat="1" ht="12.75" hidden="1">
      <c r="A259" s="141">
        <v>3</v>
      </c>
      <c r="B259" s="144" t="s">
        <v>12</v>
      </c>
    </row>
    <row r="260" spans="1:2" s="106" customFormat="1" ht="12.75" hidden="1">
      <c r="A260" s="141">
        <v>31</v>
      </c>
      <c r="B260" s="144" t="s">
        <v>13</v>
      </c>
    </row>
    <row r="261" spans="1:12" ht="12.75" hidden="1">
      <c r="A261" s="146">
        <v>311</v>
      </c>
      <c r="B261" s="143" t="s">
        <v>14</v>
      </c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1:12" ht="12.75" hidden="1">
      <c r="A262" s="146">
        <v>312</v>
      </c>
      <c r="B262" s="143" t="s">
        <v>15</v>
      </c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1:12" ht="12.75" hidden="1">
      <c r="A263" s="146">
        <v>313</v>
      </c>
      <c r="B263" s="143" t="s">
        <v>16</v>
      </c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1:2" s="106" customFormat="1" ht="12.75" hidden="1">
      <c r="A264" s="141">
        <v>32</v>
      </c>
      <c r="B264" s="144" t="s">
        <v>17</v>
      </c>
    </row>
    <row r="265" spans="1:12" ht="12.75" hidden="1">
      <c r="A265" s="146">
        <v>321</v>
      </c>
      <c r="B265" s="143" t="s">
        <v>18</v>
      </c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1:12" ht="12.75" hidden="1">
      <c r="A266" s="146">
        <v>322</v>
      </c>
      <c r="B266" s="143" t="s">
        <v>19</v>
      </c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1:12" ht="12.75" hidden="1">
      <c r="A267" s="146">
        <v>323</v>
      </c>
      <c r="B267" s="143" t="s">
        <v>20</v>
      </c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1:12" ht="12.75" hidden="1">
      <c r="A268" s="146">
        <v>329</v>
      </c>
      <c r="B268" s="143" t="s">
        <v>21</v>
      </c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1:2" s="106" customFormat="1" ht="12.75" hidden="1">
      <c r="A269" s="141">
        <v>34</v>
      </c>
      <c r="B269" s="144" t="s">
        <v>22</v>
      </c>
    </row>
    <row r="270" spans="1:12" ht="12.75" hidden="1">
      <c r="A270" s="146">
        <v>343</v>
      </c>
      <c r="B270" s="143" t="s">
        <v>23</v>
      </c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1:2" s="106" customFormat="1" ht="12.75" hidden="1">
      <c r="A271" s="141">
        <v>4</v>
      </c>
      <c r="B271" s="144" t="s">
        <v>27</v>
      </c>
    </row>
    <row r="272" spans="1:2" s="106" customFormat="1" ht="25.5" hidden="1">
      <c r="A272" s="141">
        <v>41</v>
      </c>
      <c r="B272" s="144" t="s">
        <v>31</v>
      </c>
    </row>
    <row r="273" spans="1:12" ht="12.75" hidden="1">
      <c r="A273" s="146">
        <v>411</v>
      </c>
      <c r="B273" s="143" t="s">
        <v>29</v>
      </c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1:2" s="106" customFormat="1" ht="25.5" hidden="1">
      <c r="A274" s="141">
        <v>42</v>
      </c>
      <c r="B274" s="144" t="s">
        <v>28</v>
      </c>
    </row>
    <row r="275" spans="1:12" ht="12.75" hidden="1">
      <c r="A275" s="146">
        <v>422</v>
      </c>
      <c r="B275" s="143" t="s">
        <v>26</v>
      </c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1:12" ht="12.75" hidden="1">
      <c r="A276" s="146">
        <v>424</v>
      </c>
      <c r="B276" s="143" t="s">
        <v>30</v>
      </c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1:12" ht="12.75" hidden="1">
      <c r="A277" s="141"/>
      <c r="B277" s="143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1:12" ht="21.75" customHeight="1" hidden="1">
      <c r="A278" s="141"/>
      <c r="B278" s="143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1:12" ht="5.25" customHeight="1" hidden="1">
      <c r="A279" s="141"/>
      <c r="B279" s="143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1:12" ht="12.75" hidden="1">
      <c r="A280" s="141"/>
      <c r="B280" s="143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1:12" ht="12.75" customHeight="1" hidden="1">
      <c r="A281" s="141"/>
      <c r="B281" s="143" t="s">
        <v>42</v>
      </c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1:12" ht="12.75" hidden="1">
      <c r="A282" s="141"/>
      <c r="B282" s="143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1:12" ht="12.75" hidden="1">
      <c r="A283" s="141"/>
      <c r="B283" s="143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1:12" ht="12.75" hidden="1">
      <c r="A284" s="141"/>
      <c r="B284" s="143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1:12" ht="12.75" hidden="1">
      <c r="A285" s="141"/>
      <c r="B285" s="143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1:12" ht="12.75" hidden="1">
      <c r="A286" s="141"/>
      <c r="B286" s="143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1:12" ht="12.75" hidden="1">
      <c r="A287" s="141"/>
      <c r="B287" s="143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1:12" ht="12.75" hidden="1">
      <c r="A288" s="141"/>
      <c r="B288" s="143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1:12" ht="12.75" hidden="1">
      <c r="A289" s="141"/>
      <c r="B289" s="143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1:12" ht="12.75" customHeight="1" hidden="1">
      <c r="A290" s="141"/>
      <c r="B290" s="143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1:12" ht="12.75" hidden="1">
      <c r="A291" s="141"/>
      <c r="B291" s="143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1:12" ht="12.75" hidden="1">
      <c r="A292" s="141"/>
      <c r="B292" s="143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1:12" ht="12.75" hidden="1">
      <c r="A293" s="141"/>
      <c r="B293" s="143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1:12" ht="12.75" customHeight="1" hidden="1">
      <c r="A294" s="141"/>
      <c r="B294" s="143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1:12" ht="12.75" hidden="1">
      <c r="A295" s="141"/>
      <c r="B295" s="143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1:12" ht="12.75" hidden="1">
      <c r="A296" s="141"/>
      <c r="B296" s="143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1:12" ht="12.75" hidden="1">
      <c r="A297" s="141"/>
      <c r="B297" s="143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1:12" ht="12.75" hidden="1">
      <c r="A298" s="141"/>
      <c r="B298" s="143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1:12" ht="12.75" hidden="1">
      <c r="A299" s="141"/>
      <c r="B299" s="143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1:12" ht="12.75" hidden="1">
      <c r="A300" s="141"/>
      <c r="B300" s="143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1:12" ht="12.75" hidden="1">
      <c r="A301" s="141"/>
      <c r="B301" s="143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1:12" ht="12.75" hidden="1">
      <c r="A302" s="141"/>
      <c r="B302" s="143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1:12" ht="12.75" hidden="1">
      <c r="A303" s="141"/>
      <c r="B303" s="143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1:12" ht="12.75" hidden="1">
      <c r="A304" s="141"/>
      <c r="B304" s="143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1:12" ht="12.75" hidden="1">
      <c r="A305" s="141"/>
      <c r="B305" s="143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1:12" ht="12.75" customHeight="1" hidden="1">
      <c r="A306" s="141"/>
      <c r="B306" s="143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1:12" ht="12.75" hidden="1">
      <c r="A307" s="141"/>
      <c r="B307" s="143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1:12" ht="12.75" hidden="1">
      <c r="A308" s="141"/>
      <c r="B308" s="143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1:12" ht="12.75" hidden="1">
      <c r="A309" s="141"/>
      <c r="B309" s="143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1:12" ht="12.75" hidden="1">
      <c r="A310" s="141"/>
      <c r="B310" s="143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1:12" ht="12.75" hidden="1">
      <c r="A311" s="141"/>
      <c r="B311" s="143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1:12" ht="12.75" hidden="1">
      <c r="A312" s="141"/>
      <c r="B312" s="143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1:12" ht="12.75" hidden="1">
      <c r="A313" s="141"/>
      <c r="B313" s="143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1:12" ht="12.75" hidden="1">
      <c r="A314" s="141"/>
      <c r="B314" s="143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1:12" ht="12.75" hidden="1">
      <c r="A315" s="141"/>
      <c r="B315" s="143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1:12" ht="12.75" hidden="1">
      <c r="A316" s="141"/>
      <c r="B316" s="143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1:12" ht="12.75" customHeight="1" hidden="1">
      <c r="A317" s="141"/>
      <c r="B317" s="143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1:12" ht="12.75" hidden="1">
      <c r="A318" s="141"/>
      <c r="B318" s="143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1:12" ht="12.75" hidden="1">
      <c r="A319" s="141"/>
      <c r="B319" s="143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1:12" ht="12.75" hidden="1">
      <c r="A320" s="141"/>
      <c r="B320" s="143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1:12" ht="12.75" hidden="1">
      <c r="A321" s="141"/>
      <c r="B321" s="143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1:12" ht="12.75" hidden="1">
      <c r="A322" s="141"/>
      <c r="B322" s="143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1:12" ht="12.75" hidden="1">
      <c r="A323" s="141"/>
      <c r="B323" s="143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1:12" ht="12.75" hidden="1">
      <c r="A324" s="141"/>
      <c r="B324" s="143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1:12" ht="12.75" hidden="1">
      <c r="A325" s="141"/>
      <c r="B325" s="143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1:12" ht="14.25" customHeight="1" hidden="1">
      <c r="A326" s="141"/>
      <c r="B326" s="143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1:12" ht="14.25" customHeight="1" hidden="1">
      <c r="A327" s="141"/>
      <c r="B327" s="143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1:12" ht="12.75" hidden="1">
      <c r="A328" s="141"/>
      <c r="B328" s="143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1:12" ht="12.75" hidden="1">
      <c r="A329" s="141"/>
      <c r="B329" s="143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1:12" ht="12.75" hidden="1">
      <c r="A330" s="141"/>
      <c r="B330" s="143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1:12" ht="12.75" hidden="1">
      <c r="A331" s="141"/>
      <c r="B331" s="143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1:12" ht="14.25" customHeight="1" hidden="1">
      <c r="A332" s="141"/>
      <c r="B332" s="143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1:12" ht="12.75" hidden="1">
      <c r="A333" s="141"/>
      <c r="B333" s="143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1:12" ht="12.75" customHeight="1" hidden="1">
      <c r="A334" s="141"/>
      <c r="B334" s="143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1:12" ht="12.75" hidden="1">
      <c r="A335" s="141"/>
      <c r="B335" s="143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1:12" ht="12.75" hidden="1">
      <c r="A336" s="141"/>
      <c r="B336" s="143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1:12" ht="12.75" hidden="1">
      <c r="A337" s="141"/>
      <c r="B337" s="143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1:12" ht="12.75" hidden="1">
      <c r="A338" s="141"/>
      <c r="B338" s="143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1:12" ht="12.75" hidden="1">
      <c r="A339" s="141"/>
      <c r="B339" s="143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1:12" ht="12.75" hidden="1">
      <c r="A340" s="141"/>
      <c r="B340" s="143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1:12" ht="12.75" hidden="1">
      <c r="A341" s="141"/>
      <c r="B341" s="143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1:12" ht="12.75" hidden="1">
      <c r="A342" s="141"/>
      <c r="B342" s="143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1:12" ht="14.25" customHeight="1" hidden="1">
      <c r="A343" s="141"/>
      <c r="B343" s="143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1:12" ht="12.75" hidden="1">
      <c r="A344" s="141"/>
      <c r="B344" s="143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1:12" ht="12.75" hidden="1">
      <c r="A345" s="141"/>
      <c r="B345" s="143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1:12" ht="12.75" hidden="1">
      <c r="A346" s="141"/>
      <c r="B346" s="143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1:12" ht="12.75" hidden="1">
      <c r="A347" s="141"/>
      <c r="B347" s="143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1:12" ht="12.75" hidden="1">
      <c r="A348" s="141"/>
      <c r="B348" s="143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1:12" ht="12.75" hidden="1">
      <c r="A349" s="141"/>
      <c r="B349" s="143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1:12" ht="12.75" hidden="1">
      <c r="A350" s="141"/>
      <c r="B350" s="143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1:12" ht="12.75" hidden="1">
      <c r="A351" s="141"/>
      <c r="B351" s="143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1:12" ht="12.75" hidden="1">
      <c r="A352" s="141"/>
      <c r="B352" s="143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1:12" ht="12.75" customHeight="1" hidden="1">
      <c r="A353" s="141"/>
      <c r="B353" s="143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1:12" ht="12.75" customHeight="1" hidden="1">
      <c r="A354" s="141"/>
      <c r="B354" s="143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1:12" ht="12.75" hidden="1">
      <c r="A355" s="141"/>
      <c r="B355" s="143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1:12" ht="12.75" hidden="1">
      <c r="A356" s="141"/>
      <c r="B356" s="143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1:12" ht="12.75" hidden="1">
      <c r="A357" s="141"/>
      <c r="B357" s="143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1:12" ht="12.75" hidden="1">
      <c r="A358" s="141"/>
      <c r="B358" s="143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1:12" ht="12.75" hidden="1">
      <c r="A359" s="141"/>
      <c r="B359" s="143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1:12" ht="12.75" hidden="1">
      <c r="A360" s="141"/>
      <c r="B360" s="143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1:12" ht="12.75" customHeight="1" hidden="1">
      <c r="A361" s="141"/>
      <c r="B361" s="143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1:12" ht="12.75" customHeight="1" hidden="1">
      <c r="A362" s="141"/>
      <c r="B362" s="143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1:12" ht="12.75" hidden="1">
      <c r="A363" s="141"/>
      <c r="B363" s="143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1:12" ht="12.75" customHeight="1" hidden="1">
      <c r="A364" s="141"/>
      <c r="B364" s="143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1:12" ht="12.75" customHeight="1" hidden="1">
      <c r="A365" s="141"/>
      <c r="B365" s="143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1:12" ht="12.75" hidden="1">
      <c r="A366" s="141"/>
      <c r="B366" s="143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1:12" ht="12.75" hidden="1">
      <c r="A367" s="141"/>
      <c r="B367" s="143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1:12" ht="12.75" hidden="1">
      <c r="A368" s="141"/>
      <c r="B368" s="143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1:12" ht="12.75" hidden="1">
      <c r="A369" s="141"/>
      <c r="B369" s="143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1:12" ht="12.75" hidden="1">
      <c r="A370" s="141"/>
      <c r="B370" s="143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1:12" ht="12.75" hidden="1">
      <c r="A371" s="141"/>
      <c r="B371" s="143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1:12" ht="12.75" hidden="1">
      <c r="A372" s="141"/>
      <c r="B372" s="143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1:12" ht="12.75" hidden="1">
      <c r="A373" s="141"/>
      <c r="B373" s="143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1:12" ht="12.75" customHeight="1" hidden="1">
      <c r="A374" s="141"/>
      <c r="B374" s="143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1:12" ht="12.75" customHeight="1" hidden="1">
      <c r="A375" s="141"/>
      <c r="B375" s="143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1:12" ht="12.75" hidden="1">
      <c r="A376" s="141"/>
      <c r="B376" s="143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1:12" ht="12.75" hidden="1">
      <c r="A377" s="141"/>
      <c r="B377" s="143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1:12" ht="12.75" hidden="1">
      <c r="A378" s="141"/>
      <c r="B378" s="143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1:12" ht="12.75" hidden="1">
      <c r="A379" s="141"/>
      <c r="B379" s="143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1:12" ht="12.75" hidden="1">
      <c r="A380" s="141"/>
      <c r="B380" s="143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1:12" ht="12.75" hidden="1">
      <c r="A381" s="141"/>
      <c r="B381" s="143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1:12" ht="13.5" customHeight="1" hidden="1">
      <c r="A382" s="141"/>
      <c r="B382" s="143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1:12" ht="12.75" hidden="1">
      <c r="A383" s="141"/>
      <c r="B383" s="143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1:12" ht="12.75" hidden="1">
      <c r="A384" s="141"/>
      <c r="B384" s="143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1:12" ht="12.75" hidden="1">
      <c r="A385" s="141"/>
      <c r="B385" s="143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1:12" ht="12.75" hidden="1">
      <c r="A386" s="141"/>
      <c r="B386" s="143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1:12" ht="12.75" hidden="1">
      <c r="A387" s="141"/>
      <c r="B387" s="143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1:12" ht="12.75" customHeight="1" hidden="1">
      <c r="A388" s="141"/>
      <c r="B388" s="143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1:12" ht="12.75" hidden="1">
      <c r="A389" s="141"/>
      <c r="B389" s="143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1:12" ht="12.75" hidden="1">
      <c r="A390" s="141"/>
      <c r="B390" s="143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1:12" ht="12.75" hidden="1">
      <c r="A391" s="141"/>
      <c r="B391" s="143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1:12" ht="12.75" hidden="1">
      <c r="A392" s="141"/>
      <c r="B392" s="143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1:12" ht="12.75" hidden="1">
      <c r="A393" s="141"/>
      <c r="B393" s="143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1:12" ht="12.75" customHeight="1" hidden="1">
      <c r="A394" s="141"/>
      <c r="B394" s="143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1:12" ht="12.75" hidden="1">
      <c r="A395" s="141"/>
      <c r="B395" s="143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1:12" ht="12.75" hidden="1">
      <c r="A396" s="141"/>
      <c r="B396" s="143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1:12" ht="12.75" hidden="1">
      <c r="A397" s="141"/>
      <c r="B397" s="143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1:12" ht="12.75" hidden="1">
      <c r="A398" s="141"/>
      <c r="B398" s="143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1:12" ht="12.75" hidden="1">
      <c r="A399" s="141"/>
      <c r="B399" s="143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1:12" ht="12.75" hidden="1">
      <c r="A400" s="141"/>
      <c r="B400" s="143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1:12" ht="12.75" hidden="1">
      <c r="A401" s="141"/>
      <c r="B401" s="143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1:12" ht="12.75" hidden="1">
      <c r="A402" s="141"/>
      <c r="B402" s="143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1:12" ht="14.25" customHeight="1" hidden="1">
      <c r="A403" s="141"/>
      <c r="B403" s="143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1:12" ht="12.75" customHeight="1" hidden="1">
      <c r="A404" s="141"/>
      <c r="B404" s="143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1:12" ht="12.75" hidden="1">
      <c r="A405" s="141"/>
      <c r="B405" s="143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1:12" ht="12.75" hidden="1">
      <c r="A406" s="141"/>
      <c r="B406" s="143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1:12" ht="12.75" hidden="1">
      <c r="A407" s="141"/>
      <c r="B407" s="143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1:12" ht="12.75" hidden="1">
      <c r="A408" s="141"/>
      <c r="B408" s="143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1:12" ht="12.75" hidden="1">
      <c r="A409" s="141"/>
      <c r="B409" s="143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1:12" ht="12.75" hidden="1">
      <c r="A410" s="141"/>
      <c r="B410" s="143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1:12" ht="12.75" customHeight="1" hidden="1">
      <c r="A411" s="141"/>
      <c r="B411" s="143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1:12" ht="12.75" hidden="1">
      <c r="A412" s="141"/>
      <c r="B412" s="143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1:12" ht="12.75" hidden="1">
      <c r="A413" s="141"/>
      <c r="B413" s="143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1:12" ht="12.75" hidden="1">
      <c r="A414" s="141"/>
      <c r="B414" s="143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1:12" ht="12.75" hidden="1">
      <c r="A415" s="141"/>
      <c r="B415" s="143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1:12" ht="19.5" customHeight="1" hidden="1">
      <c r="A416" s="141"/>
      <c r="B416" s="143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1:12" ht="12.75" hidden="1">
      <c r="A417" s="141"/>
      <c r="B417" s="143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1:12" ht="12.75" hidden="1">
      <c r="A418" s="141"/>
      <c r="B418" s="143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1:12" ht="12.75" hidden="1">
      <c r="A419" s="141"/>
      <c r="B419" s="143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1:12" ht="15" customHeight="1" hidden="1">
      <c r="A420" s="141"/>
      <c r="B420" s="143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1:12" ht="12.75" hidden="1">
      <c r="A421" s="141"/>
      <c r="B421" s="143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1:12" ht="12.75" hidden="1">
      <c r="A422" s="141"/>
      <c r="B422" s="143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1:12" ht="12.75" hidden="1">
      <c r="A423" s="141"/>
      <c r="B423" s="143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1:12" ht="12.75" hidden="1">
      <c r="A424" s="141"/>
      <c r="B424" s="143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1:12" ht="12.75" hidden="1">
      <c r="A425" s="141"/>
      <c r="B425" s="143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1:12" ht="12.75" hidden="1">
      <c r="A426" s="141"/>
      <c r="B426" s="143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1:12" ht="12.75" hidden="1">
      <c r="A427" s="141"/>
      <c r="B427" s="143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1:12" ht="12.75" hidden="1">
      <c r="A428" s="141"/>
      <c r="B428" s="143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1:12" ht="12.75" hidden="1">
      <c r="A429" s="141"/>
      <c r="B429" s="143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1:12" ht="12.75" hidden="1">
      <c r="A430" s="141"/>
      <c r="B430" s="143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1:12" ht="12.75" hidden="1">
      <c r="A431" s="141"/>
      <c r="B431" s="143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1:12" ht="12.75" hidden="1">
      <c r="A432" s="141"/>
      <c r="B432" s="143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1:12" ht="12.75" hidden="1">
      <c r="A433" s="141"/>
      <c r="B433" s="143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1:12" ht="12.75" hidden="1">
      <c r="A434" s="141"/>
      <c r="B434" s="143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1:12" ht="12.75" hidden="1">
      <c r="A435" s="141"/>
      <c r="B435" s="143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1:12" ht="12.75" hidden="1">
      <c r="A436" s="141"/>
      <c r="B436" s="143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1:12" ht="12.75" hidden="1">
      <c r="A437" s="141"/>
      <c r="B437" s="143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1:12" ht="12.75">
      <c r="A438" s="141"/>
      <c r="B438" s="143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</sheetData>
  <sheetProtection/>
  <mergeCells count="3">
    <mergeCell ref="A4:L4"/>
    <mergeCell ref="I143:K143"/>
    <mergeCell ref="I144:K144"/>
  </mergeCells>
  <printOptions horizontalCentered="1"/>
  <pageMargins left="0.3937007874015748" right="0.2362204724409449" top="0.4724409448818898" bottom="0.5511811023622047" header="0.5118110236220472" footer="0.5118110236220472"/>
  <pageSetup firstPageNumber="3" useFirstPageNumber="1" horizontalDpi="600" verticalDpi="600" orientation="landscape" paperSize="9" scale="90" r:id="rId1"/>
  <headerFooter alignWithMargins="0">
    <oddFooter>&amp;R&amp;P</oddFooter>
  </headerFooter>
  <rowBreaks count="2" manualBreakCount="2">
    <brk id="50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2020-09-18T08:29:20Z</cp:lastPrinted>
  <dcterms:created xsi:type="dcterms:W3CDTF">2013-09-11T11:00:21Z</dcterms:created>
  <dcterms:modified xsi:type="dcterms:W3CDTF">2020-12-23T09:37:48Z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